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hnaranjo\Desktop\PRESUPUESTO 2022\INFORME EJECUCION PRESUPUESTAL 2022\AGOSTO\"/>
    </mc:Choice>
  </mc:AlternateContent>
  <xr:revisionPtr revIDLastSave="0" documentId="13_ncr:1_{6949577A-F611-47CB-899D-4AF4E9659DC3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FUNCIONAMIENTO" sheetId="2" r:id="rId1"/>
    <sheet name="SERV DEUDA PÚB" sheetId="5" r:id="rId2"/>
    <sheet name="INVERSIÓN" sheetId="3" r:id="rId3"/>
    <sheet name="EJECUCION POR RUBROS" sheetId="6" r:id="rId4"/>
    <sheet name="RESUMEN" sheetId="4" r:id="rId5"/>
  </sheets>
  <definedNames>
    <definedName name="_xlnm.Print_Area" localSheetId="0">FUNCIONAMIENTO!$A$1:$M$11</definedName>
    <definedName name="_xlnm.Print_Area" localSheetId="2">INVERSIÓN!$A$1:$XFB$16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4" l="1"/>
  <c r="H7" i="4"/>
  <c r="F7" i="4"/>
  <c r="G7" i="4" s="1"/>
  <c r="K7" i="4"/>
  <c r="K4" i="4"/>
  <c r="K6" i="4"/>
  <c r="I13" i="3"/>
  <c r="H8" i="3"/>
  <c r="J5" i="2"/>
  <c r="J6" i="2"/>
  <c r="J7" i="2"/>
  <c r="J8" i="2"/>
  <c r="J4" i="2"/>
  <c r="L5" i="3"/>
  <c r="L6" i="3"/>
  <c r="L7" i="3"/>
  <c r="L8" i="3"/>
  <c r="L9" i="3"/>
  <c r="L10" i="3"/>
  <c r="L11" i="3"/>
  <c r="L12" i="3"/>
  <c r="F4" i="3"/>
  <c r="J4" i="3"/>
  <c r="L4" i="3"/>
  <c r="J7" i="3"/>
  <c r="I4" i="4"/>
  <c r="I5" i="4"/>
  <c r="H6" i="4"/>
  <c r="H4" i="4"/>
  <c r="H5" i="5"/>
  <c r="F5" i="5"/>
  <c r="G8" i="2"/>
  <c r="J5" i="3"/>
  <c r="J6" i="3"/>
  <c r="J8" i="3"/>
  <c r="J9" i="3"/>
  <c r="J10" i="3"/>
  <c r="J11" i="3"/>
  <c r="J12" i="3"/>
  <c r="H5" i="2"/>
  <c r="H6" i="2"/>
  <c r="H7" i="2"/>
  <c r="H8" i="2"/>
  <c r="H4" i="2"/>
  <c r="K5" i="4" l="1"/>
  <c r="I6" i="5"/>
  <c r="F9" i="3" l="1"/>
  <c r="H9" i="3"/>
  <c r="F7" i="3"/>
  <c r="H7" i="3"/>
  <c r="F5" i="3"/>
  <c r="H5" i="3"/>
  <c r="C5" i="4" l="1"/>
  <c r="E6" i="5"/>
  <c r="C6" i="5"/>
  <c r="B6" i="5"/>
  <c r="D5" i="5"/>
  <c r="D4" i="2"/>
  <c r="F4" i="2"/>
  <c r="E5" i="4" l="1"/>
  <c r="G5" i="4"/>
  <c r="D6" i="5"/>
  <c r="F6" i="5"/>
  <c r="B8" i="2" l="1"/>
  <c r="E13" i="3" l="1"/>
  <c r="D13" i="3"/>
  <c r="J13" i="3" s="1"/>
  <c r="K13" i="3" l="1"/>
  <c r="L13" i="3" s="1"/>
  <c r="G13" i="3"/>
  <c r="H12" i="3"/>
  <c r="F12" i="3"/>
  <c r="J6" i="4" l="1"/>
  <c r="D6" i="4"/>
  <c r="C6" i="4"/>
  <c r="I6" i="4" s="1"/>
  <c r="H11" i="3"/>
  <c r="F11" i="3"/>
  <c r="H10" i="3"/>
  <c r="F10" i="3"/>
  <c r="F8" i="3"/>
  <c r="H6" i="3"/>
  <c r="F6" i="3"/>
  <c r="H4" i="3"/>
  <c r="D6" i="2"/>
  <c r="I8" i="2"/>
  <c r="J4" i="4" s="1"/>
  <c r="E8" i="2"/>
  <c r="F4" i="4" s="1"/>
  <c r="C8" i="2"/>
  <c r="D4" i="4" s="1"/>
  <c r="C4" i="4"/>
  <c r="F7" i="2"/>
  <c r="D7" i="2"/>
  <c r="F6" i="2"/>
  <c r="F5" i="2"/>
  <c r="D5" i="2"/>
  <c r="J7" i="4" l="1"/>
  <c r="D7" i="4"/>
  <c r="C7" i="4"/>
  <c r="XFB10" i="3"/>
  <c r="F6" i="4"/>
  <c r="G6" i="4" s="1"/>
  <c r="G4" i="4"/>
  <c r="E4" i="4"/>
  <c r="E6" i="4"/>
  <c r="H13" i="3"/>
  <c r="F13" i="3"/>
  <c r="F8" i="2"/>
  <c r="D8" i="2"/>
  <c r="E7" i="4" l="1"/>
</calcChain>
</file>

<file path=xl/sharedStrings.xml><?xml version="1.0" encoding="utf-8"?>
<sst xmlns="http://schemas.openxmlformats.org/spreadsheetml/2006/main" count="502" uniqueCount="132">
  <si>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</si>
  <si>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</si>
  <si>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</si>
  <si>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</si>
  <si>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</si>
  <si>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</si>
  <si>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</si>
  <si>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</si>
  <si>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</si>
  <si>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</si>
  <si>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</si>
  <si>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</si>
  <si>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</si>
  <si>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</si>
  <si>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</si>
  <si>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</si>
  <si>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</si>
  <si>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</si>
  <si>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</si>
  <si>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</si>
  <si>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</si>
  <si>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</si>
  <si>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</si>
  <si>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</si>
  <si>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</si>
  <si>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</si>
  <si>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</si>
  <si>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</si>
  <si>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</si>
  <si>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</si>
  <si>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</si>
  <si>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</si>
  <si>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</si>
  <si>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</si>
  <si>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</si>
  <si>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</si>
  <si>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</si>
  <si>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</si>
  <si>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</si>
  <si>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</si>
  <si>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</si>
  <si>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</si>
  <si>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</si>
  <si>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</si>
  <si>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</si>
  <si>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</si>
  <si>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</si>
  <si>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</si>
  <si>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</si>
  <si>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</si>
  <si>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</si>
  <si>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</si>
  <si>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</si>
  <si>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</si>
  <si>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</si>
  <si>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</si>
  <si>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</si>
  <si>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</si>
  <si>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</si>
  <si>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</si>
  <si>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</si>
  <si>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</si>
  <si>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</si>
  <si>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</si>
  <si>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</si>
  <si>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</si>
  <si>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</si>
  <si>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</si>
  <si>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</si>
  <si>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</si>
  <si>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</si>
  <si>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</si>
  <si>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</si>
  <si>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</si>
  <si>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</si>
  <si>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</si>
  <si>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</si>
  <si>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</si>
  <si>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</si>
  <si>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</si>
  <si>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</si>
  <si>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</si>
  <si>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</si>
  <si>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</si>
  <si>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</si>
  <si>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</si>
  <si>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</si>
  <si>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</si>
  <si>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</si>
  <si>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</si>
  <si>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</si>
  <si>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</si>
  <si>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</si>
  <si>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</si>
  <si>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</si>
  <si>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</si>
  <si>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</si>
  <si>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</si>
  <si>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</si>
  <si>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</si>
  <si>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</si>
  <si>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</si>
  <si>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</si>
  <si>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</si>
  <si>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</si>
  <si>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</si>
  <si>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</si>
  <si>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</si>
  <si>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</si>
  <si>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</si>
  <si>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</si>
  <si>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</si>
  <si>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</si>
  <si>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</si>
  <si>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</si>
  <si>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</si>
  <si>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</si>
  <si>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</si>
  <si>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</si>
  <si>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</si>
  <si>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</si>
  <si>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</si>
  <si>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</si>
  <si>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</si>
  <si>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SERV DEUDA PÚBL</t>
  </si>
  <si>
    <t>PRESUPUESTO VIGENCIA 2022</t>
  </si>
  <si>
    <t xml:space="preserve">OBLIGACIONES </t>
  </si>
  <si>
    <t>% DE EJEC. 
OBL</t>
  </si>
  <si>
    <t xml:space="preserve">
SUPERINTENDENCIA DE LA ECONOMIA SOLIDARIA
GASTOS DE INVERSIÓN - 31 DE AGOSTO  DE 2022</t>
  </si>
  <si>
    <t xml:space="preserve">SUPERINTENDENCIA DE LA ECONOMÍA SOLIDARIA 
GASTOS DE FUNCIONAMIENTO -  31 DE AGOSTO  2022
</t>
  </si>
  <si>
    <t xml:space="preserve">SUPERINTENDENCIA DE LA ECONOMÍA SOLIDARIA 
GASTOS DE FUNCIONAMIENTO -  31 DE AGOSTO 2022
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</si>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</sst>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5" fillId="0" borderId="6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vertical="center"/>
    </xf>
    <xf numFmtId="10" fontId="5" fillId="2" borderId="7" xfId="3" applyNumberFormat="1" applyFont="1" applyFill="1" applyBorder="1" applyAlignment="1">
      <alignment horizontal="center" vertical="center"/>
    </xf>
    <xf numFmtId="167" fontId="0" fillId="2" borderId="0" xfId="0" applyNumberFormat="1" applyFill="1"/>
    <xf numFmtId="0" fontId="5" fillId="2" borderId="0" xfId="0" applyFont="1" applyFill="1"/>
    <xf numFmtId="41" fontId="5" fillId="2" borderId="0" xfId="2" applyFont="1" applyFill="1"/>
    <xf numFmtId="41" fontId="5" fillId="2" borderId="0" xfId="0" applyNumberFormat="1" applyFont="1" applyFill="1"/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center" wrapText="1" readingOrder="1"/>
    </xf>
    <xf numFmtId="164" fontId="11" fillId="0" borderId="1" xfId="0" applyNumberFormat="1" applyFont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right" vertical="center" wrapText="1" readingOrder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  <xf numFmtId="3" fontId="5" fillId="0" borderId="6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view="pageBreakPreview" topLeftCell="B1" zoomScaleNormal="100" zoomScaleSheetLayoutView="100" workbookViewId="0">
      <selection activeCell="M6" sqref="M6"/>
    </sheetView>
  </sheetViews>
  <sheetFormatPr baseColWidth="10" defaultColWidth="11.453125" defaultRowHeight="11.5" x14ac:dyDescent="0.25"/>
  <cols>
    <col min="1" max="1" width="31.26953125" style="1" customWidth="1"/>
    <col min="2" max="2" width="18.1796875" style="1" customWidth="1"/>
    <col min="3" max="3" width="17.54296875" style="1" customWidth="1"/>
    <col min="4" max="4" width="14" style="1" customWidth="1"/>
    <col min="5" max="5" width="18.81640625" style="1" customWidth="1"/>
    <col min="6" max="6" width="12.7265625" style="1" customWidth="1"/>
    <col min="7" max="7" width="17.08984375" style="1" customWidth="1"/>
    <col min="8" max="8" width="12.7265625" style="1" customWidth="1"/>
    <col min="9" max="9" width="18.54296875" style="1" customWidth="1"/>
    <col min="10" max="10" width="11.81640625" style="1" customWidth="1"/>
    <col min="11" max="11" width="3" style="1" customWidth="1"/>
    <col min="12" max="16384" width="11.453125" style="1"/>
  </cols>
  <sheetData>
    <row r="1" spans="1:13" ht="12" thickBot="1" x14ac:dyDescent="0.3"/>
    <row r="2" spans="1:13" ht="39.75" customHeight="1" thickBot="1" x14ac:dyDescent="0.3">
      <c r="A2" s="60" t="s">
        <v>130</v>
      </c>
      <c r="B2" s="61"/>
      <c r="C2" s="61"/>
      <c r="D2" s="61"/>
      <c r="E2" s="61"/>
      <c r="F2" s="61"/>
      <c r="G2" s="61"/>
      <c r="H2" s="61"/>
      <c r="I2" s="61"/>
      <c r="J2" s="62"/>
      <c r="L2" s="27"/>
      <c r="M2" s="28"/>
    </row>
    <row r="3" spans="1:13" ht="23" x14ac:dyDescent="0.25">
      <c r="A3" s="22" t="s">
        <v>4</v>
      </c>
      <c r="B3" s="23" t="s">
        <v>84</v>
      </c>
      <c r="C3" s="23" t="s">
        <v>85</v>
      </c>
      <c r="D3" s="24" t="s">
        <v>86</v>
      </c>
      <c r="E3" s="23" t="s">
        <v>87</v>
      </c>
      <c r="F3" s="25" t="s">
        <v>88</v>
      </c>
      <c r="G3" s="12" t="s">
        <v>126</v>
      </c>
      <c r="H3" s="13" t="s">
        <v>127</v>
      </c>
      <c r="I3" s="23" t="s">
        <v>89</v>
      </c>
      <c r="J3" s="26" t="s">
        <v>90</v>
      </c>
      <c r="M3" s="6"/>
    </row>
    <row r="4" spans="1:13" ht="36.75" customHeight="1" x14ac:dyDescent="0.25">
      <c r="A4" s="3" t="s">
        <v>91</v>
      </c>
      <c r="B4" s="5">
        <v>13962000000</v>
      </c>
      <c r="C4" s="5">
        <v>10593353985</v>
      </c>
      <c r="D4" s="4">
        <f>+C4/B4</f>
        <v>0.75872754512247531</v>
      </c>
      <c r="E4" s="5">
        <v>8623037907</v>
      </c>
      <c r="F4" s="4">
        <f>+E4/B4</f>
        <v>0.61760764267296953</v>
      </c>
      <c r="G4" s="73">
        <v>8566899974</v>
      </c>
      <c r="H4" s="4">
        <f>G4/B4</f>
        <v>0.61358687680848012</v>
      </c>
      <c r="I4" s="5">
        <v>8566899974</v>
      </c>
      <c r="J4" s="18">
        <f>+I4/B4</f>
        <v>0.61358687680848012</v>
      </c>
    </row>
    <row r="5" spans="1:13" ht="33" customHeight="1" x14ac:dyDescent="0.25">
      <c r="A5" s="3" t="s">
        <v>92</v>
      </c>
      <c r="B5" s="5">
        <v>2842000000</v>
      </c>
      <c r="C5" s="5">
        <v>2704998930</v>
      </c>
      <c r="D5" s="4">
        <f>+C5/B5</f>
        <v>0.9517941344123857</v>
      </c>
      <c r="E5" s="5">
        <v>2434607083.1900001</v>
      </c>
      <c r="F5" s="4">
        <f>+E5/B5</f>
        <v>0.85665273863124558</v>
      </c>
      <c r="G5" s="73">
        <v>1688743423.8399999</v>
      </c>
      <c r="H5" s="4">
        <f t="shared" ref="H5:H8" si="0">G5/B5</f>
        <v>0.59420950874032363</v>
      </c>
      <c r="I5" s="5">
        <v>1688743423.8399999</v>
      </c>
      <c r="J5" s="18">
        <f t="shared" ref="J5:J8" si="1">+I5/B5</f>
        <v>0.59420950874032363</v>
      </c>
    </row>
    <row r="6" spans="1:13" ht="30.75" customHeight="1" x14ac:dyDescent="0.25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32422012</v>
      </c>
      <c r="F6" s="4">
        <f>+E6/B6</f>
        <v>3.1386265246853826E-2</v>
      </c>
      <c r="G6" s="73">
        <v>31518719</v>
      </c>
      <c r="H6" s="4">
        <f t="shared" si="0"/>
        <v>3.0511828654404646E-2</v>
      </c>
      <c r="I6" s="5">
        <v>31518719</v>
      </c>
      <c r="J6" s="18">
        <f t="shared" si="1"/>
        <v>3.0511828654404646E-2</v>
      </c>
      <c r="K6" s="6"/>
    </row>
    <row r="7" spans="1:13" ht="30.75" customHeight="1" x14ac:dyDescent="0.25">
      <c r="A7" s="3" t="s">
        <v>94</v>
      </c>
      <c r="B7" s="5">
        <v>234000000</v>
      </c>
      <c r="C7" s="5">
        <v>67339000</v>
      </c>
      <c r="D7" s="4">
        <f>+C7/B7</f>
        <v>0.28777350427350429</v>
      </c>
      <c r="E7" s="5">
        <v>67339000</v>
      </c>
      <c r="F7" s="4">
        <f>+E7/B7</f>
        <v>0.28777350427350429</v>
      </c>
      <c r="G7" s="73">
        <v>67339000</v>
      </c>
      <c r="H7" s="4">
        <f t="shared" si="0"/>
        <v>0.28777350427350429</v>
      </c>
      <c r="I7" s="5">
        <v>67339000</v>
      </c>
      <c r="J7" s="18">
        <f t="shared" si="1"/>
        <v>0.28777350427350429</v>
      </c>
    </row>
    <row r="8" spans="1:13" s="10" customFormat="1" ht="12" thickBot="1" x14ac:dyDescent="0.3">
      <c r="A8" s="7" t="s">
        <v>95</v>
      </c>
      <c r="B8" s="8">
        <f>SUM(B4:B7)</f>
        <v>18071000000</v>
      </c>
      <c r="C8" s="8">
        <f>SUM(C4:C7)</f>
        <v>13413691915</v>
      </c>
      <c r="D8" s="9">
        <f>+C8/B8</f>
        <v>0.74227723507276855</v>
      </c>
      <c r="E8" s="8">
        <f>SUM(E4:E7)</f>
        <v>11157406002.190001</v>
      </c>
      <c r="F8" s="9">
        <f>+E8/B8</f>
        <v>0.61742050811742577</v>
      </c>
      <c r="G8" s="8">
        <f>SUM(G4:G7)</f>
        <v>10354501116.84</v>
      </c>
      <c r="H8" s="9">
        <f t="shared" si="0"/>
        <v>0.57298993508051577</v>
      </c>
      <c r="I8" s="8">
        <f>SUM(I4:I7)</f>
        <v>10354501116.84</v>
      </c>
      <c r="J8" s="9">
        <f t="shared" si="1"/>
        <v>0.57298993508051577</v>
      </c>
    </row>
    <row r="63" spans="2:2" x14ac:dyDescent="0.25">
      <c r="B63" s="1" t="s">
        <v>97</v>
      </c>
    </row>
    <row r="73" spans="1:1" x14ac:dyDescent="0.25">
      <c r="A73" s="1" t="s">
        <v>96</v>
      </c>
    </row>
  </sheetData>
  <mergeCells count="1">
    <mergeCell ref="A2:J2"/>
  </mergeCells>
  <conditionalFormatting sqref="H3">
    <cfRule type="cellIs" dxfId="17" priority="1" operator="between">
      <formula>0.971</formula>
      <formula>1</formula>
    </cfRule>
    <cfRule type="cellIs" dxfId="16" priority="2" operator="between">
      <formula>0.951</formula>
      <formula>0.97</formula>
    </cfRule>
    <cfRule type="cellIs" dxfId="15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"/>
  <sheetViews>
    <sheetView workbookViewId="0">
      <selection activeCell="G5" sqref="G5"/>
    </sheetView>
  </sheetViews>
  <sheetFormatPr baseColWidth="10" defaultColWidth="11.453125" defaultRowHeight="11.5" x14ac:dyDescent="0.25"/>
  <cols>
    <col min="1" max="1" width="18.81640625" style="31" customWidth="1"/>
    <col min="2" max="2" width="17.26953125" style="31" customWidth="1"/>
    <col min="3" max="3" width="15.54296875" style="31" customWidth="1"/>
    <col min="4" max="4" width="15.81640625" style="31" customWidth="1"/>
    <col min="5" max="5" width="16.1796875" style="31" customWidth="1"/>
    <col min="6" max="8" width="13.7265625" style="31" customWidth="1"/>
    <col min="9" max="9" width="16.453125" style="31" customWidth="1"/>
    <col min="10" max="16384" width="11.453125" style="31"/>
  </cols>
  <sheetData>
    <row r="2" spans="1:10" ht="12" thickBot="1" x14ac:dyDescent="0.3"/>
    <row r="3" spans="1:10" ht="37" customHeight="1" thickBot="1" x14ac:dyDescent="0.3">
      <c r="A3" s="60" t="s">
        <v>129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23" x14ac:dyDescent="0.25">
      <c r="A4" s="22" t="s">
        <v>4</v>
      </c>
      <c r="B4" s="23" t="s">
        <v>84</v>
      </c>
      <c r="C4" s="23" t="s">
        <v>85</v>
      </c>
      <c r="D4" s="24" t="s">
        <v>86</v>
      </c>
      <c r="E4" s="23" t="s">
        <v>87</v>
      </c>
      <c r="F4" s="25" t="s">
        <v>88</v>
      </c>
      <c r="G4" s="12" t="s">
        <v>126</v>
      </c>
      <c r="H4" s="13" t="s">
        <v>127</v>
      </c>
      <c r="I4" s="23" t="s">
        <v>89</v>
      </c>
      <c r="J4" s="26" t="s">
        <v>90</v>
      </c>
    </row>
    <row r="5" spans="1:10" ht="34.5" x14ac:dyDescent="0.25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f>G5/B5</f>
        <v>0</v>
      </c>
      <c r="I5" s="5">
        <v>0</v>
      </c>
      <c r="J5" s="4">
        <v>0</v>
      </c>
    </row>
    <row r="6" spans="1:10" ht="12" thickBot="1" x14ac:dyDescent="0.3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9"/>
      <c r="H6" s="9"/>
      <c r="I6" s="8">
        <f>SUM(I5:I5)</f>
        <v>0</v>
      </c>
      <c r="J6" s="21">
        <v>0</v>
      </c>
    </row>
  </sheetData>
  <mergeCells count="1">
    <mergeCell ref="A3:J3"/>
  </mergeCells>
  <conditionalFormatting sqref="H4">
    <cfRule type="cellIs" dxfId="14" priority="1" operator="between">
      <formula>0.971</formula>
      <formula>1</formula>
    </cfRule>
    <cfRule type="cellIs" dxfId="13" priority="2" operator="between">
      <formula>0.951</formula>
      <formula>0.97</formula>
    </cfRule>
    <cfRule type="cellIs" dxfId="12" priority="3" operator="between">
      <formula>0.01</formula>
      <formula>0.95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3"/>
  <sheetViews>
    <sheetView view="pageBreakPreview" topLeftCell="C1" zoomScale="90" zoomScaleNormal="100" zoomScaleSheetLayoutView="90" workbookViewId="0">
      <pane ySplit="3" topLeftCell="A7" activePane="bottomLeft" state="frozen"/>
      <selection pane="bottomLeft" activeCell="I14" sqref="I14"/>
    </sheetView>
  </sheetViews>
  <sheetFormatPr baseColWidth="10" defaultColWidth="11.453125" defaultRowHeight="11.5" x14ac:dyDescent="0.25"/>
  <cols>
    <col min="1" max="1" width="13.54296875" style="11" customWidth="1"/>
    <col min="2" max="2" width="40.81640625" style="11" customWidth="1"/>
    <col min="3" max="3" width="23.54296875" style="11" customWidth="1"/>
    <col min="4" max="4" width="20.453125" style="11" customWidth="1"/>
    <col min="5" max="5" width="19.81640625" style="11" customWidth="1"/>
    <col min="6" max="6" width="12.26953125" style="11" customWidth="1"/>
    <col min="7" max="7" width="18.453125" style="11" customWidth="1"/>
    <col min="8" max="8" width="12" style="11" customWidth="1"/>
    <col min="9" max="9" width="15.453125" style="11" bestFit="1" customWidth="1"/>
    <col min="10" max="10" width="12" style="11" customWidth="1"/>
    <col min="11" max="11" width="19" style="11" customWidth="1"/>
    <col min="12" max="12" width="11.54296875" style="11" customWidth="1"/>
    <col min="13" max="13" width="5.7265625" style="11" customWidth="1"/>
    <col min="14" max="15" width="11.453125" style="11"/>
    <col min="16" max="16" width="12" style="11" bestFit="1" customWidth="1"/>
    <col min="17" max="16384" width="11.453125" style="11"/>
  </cols>
  <sheetData>
    <row r="1" spans="1:15 16382:16382" ht="12" thickBot="1" x14ac:dyDescent="0.3"/>
    <row r="2" spans="1:15 16382:16382" ht="39.75" customHeight="1" thickBot="1" x14ac:dyDescent="0.35">
      <c r="A2" s="67" t="s">
        <v>128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O2" s="29"/>
    </row>
    <row r="3" spans="1:15 16382:16382" ht="23" x14ac:dyDescent="0.25">
      <c r="A3" s="63" t="s">
        <v>98</v>
      </c>
      <c r="B3" s="64"/>
      <c r="C3" s="19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126</v>
      </c>
      <c r="J3" s="13" t="s">
        <v>127</v>
      </c>
      <c r="K3" s="12" t="s">
        <v>89</v>
      </c>
      <c r="L3" s="14" t="s">
        <v>90</v>
      </c>
      <c r="O3" s="30"/>
    </row>
    <row r="4" spans="1:15 16382:16382" s="48" customFormat="1" ht="34.5" x14ac:dyDescent="0.35">
      <c r="A4" s="42" t="s">
        <v>59</v>
      </c>
      <c r="B4" s="43" t="s">
        <v>64</v>
      </c>
      <c r="C4" s="43" t="s">
        <v>100</v>
      </c>
      <c r="D4" s="44">
        <v>5988799185</v>
      </c>
      <c r="E4" s="45">
        <v>5457503998</v>
      </c>
      <c r="F4" s="34">
        <f>+E4/D4</f>
        <v>0.91128518913595868</v>
      </c>
      <c r="G4" s="45">
        <v>4869811634</v>
      </c>
      <c r="H4" s="34">
        <f t="shared" ref="H4:H13" si="0">+G4/D4</f>
        <v>0.81315326888857775</v>
      </c>
      <c r="I4" s="45">
        <v>2454497037</v>
      </c>
      <c r="J4" s="34">
        <f>I4/D4</f>
        <v>0.40984794466772556</v>
      </c>
      <c r="K4" s="45">
        <v>2454497037</v>
      </c>
      <c r="L4" s="46">
        <f>+K4/D4</f>
        <v>0.40984794466772556</v>
      </c>
      <c r="M4" s="47"/>
    </row>
    <row r="5" spans="1:15 16382:16382" s="48" customFormat="1" ht="34.5" x14ac:dyDescent="0.25">
      <c r="A5" s="42" t="s">
        <v>65</v>
      </c>
      <c r="B5" s="43" t="s">
        <v>101</v>
      </c>
      <c r="C5" s="43" t="s">
        <v>102</v>
      </c>
      <c r="D5" s="44">
        <v>1923898812</v>
      </c>
      <c r="E5" s="44">
        <v>1877015594</v>
      </c>
      <c r="F5" s="34">
        <f t="shared" ref="F4:F13" si="1">+E5/D5</f>
        <v>0.97563114145735019</v>
      </c>
      <c r="G5" s="45">
        <v>1870801927</v>
      </c>
      <c r="H5" s="34">
        <f t="shared" si="0"/>
        <v>0.97240141494510157</v>
      </c>
      <c r="I5" s="45">
        <v>1073964092</v>
      </c>
      <c r="J5" s="34">
        <f t="shared" ref="J5:J13" si="2">I5/D5</f>
        <v>0.55822275334925464</v>
      </c>
      <c r="K5" s="45">
        <v>1073964092</v>
      </c>
      <c r="L5" s="46">
        <f t="shared" ref="L5:L13" si="3">+K5/D5</f>
        <v>0.55822275334925464</v>
      </c>
      <c r="M5" s="49"/>
    </row>
    <row r="6" spans="1:15 16382:16382" s="48" customFormat="1" ht="46" x14ac:dyDescent="0.25">
      <c r="A6" s="42" t="s">
        <v>68</v>
      </c>
      <c r="B6" s="43" t="s">
        <v>70</v>
      </c>
      <c r="C6" s="43" t="s">
        <v>102</v>
      </c>
      <c r="D6" s="44">
        <v>1979265919</v>
      </c>
      <c r="E6" s="45">
        <v>1905657523</v>
      </c>
      <c r="F6" s="34">
        <f t="shared" si="1"/>
        <v>0.9628102544011925</v>
      </c>
      <c r="G6" s="45">
        <v>1890954279</v>
      </c>
      <c r="H6" s="34">
        <f t="shared" si="0"/>
        <v>0.95538161944170774</v>
      </c>
      <c r="I6" s="45">
        <v>1218557576</v>
      </c>
      <c r="J6" s="34">
        <f t="shared" si="2"/>
        <v>0.61566137440271862</v>
      </c>
      <c r="K6" s="45">
        <v>1218557576</v>
      </c>
      <c r="L6" s="46">
        <f t="shared" si="3"/>
        <v>0.61566137440271862</v>
      </c>
      <c r="M6" s="49"/>
    </row>
    <row r="7" spans="1:15 16382:16382" s="48" customFormat="1" ht="34.5" x14ac:dyDescent="0.25">
      <c r="A7" s="42" t="s">
        <v>71</v>
      </c>
      <c r="B7" s="43" t="s">
        <v>73</v>
      </c>
      <c r="C7" s="43" t="s">
        <v>100</v>
      </c>
      <c r="D7" s="44">
        <v>1950200000</v>
      </c>
      <c r="E7" s="45">
        <v>1559945895</v>
      </c>
      <c r="F7" s="34">
        <f t="shared" si="1"/>
        <v>0.79989021382422321</v>
      </c>
      <c r="G7" s="45">
        <v>1546469194</v>
      </c>
      <c r="H7" s="34">
        <f t="shared" si="0"/>
        <v>0.79297979386729567</v>
      </c>
      <c r="I7" s="45">
        <v>841045104.52999997</v>
      </c>
      <c r="J7" s="34">
        <f>I7/D7</f>
        <v>0.4312609499179571</v>
      </c>
      <c r="K7" s="45">
        <v>841045104.52999997</v>
      </c>
      <c r="L7" s="46">
        <f t="shared" si="3"/>
        <v>0.4312609499179571</v>
      </c>
      <c r="M7" s="49"/>
    </row>
    <row r="8" spans="1:15 16382:16382" s="48" customFormat="1" ht="34.5" x14ac:dyDescent="0.25">
      <c r="A8" s="42" t="s">
        <v>74</v>
      </c>
      <c r="B8" s="43" t="s">
        <v>76</v>
      </c>
      <c r="C8" s="43" t="s">
        <v>103</v>
      </c>
      <c r="D8" s="44">
        <v>3230772250</v>
      </c>
      <c r="E8" s="45">
        <v>2590257439</v>
      </c>
      <c r="F8" s="34">
        <f t="shared" si="1"/>
        <v>0.80174560091631342</v>
      </c>
      <c r="G8" s="45">
        <v>2435444826</v>
      </c>
      <c r="H8" s="34">
        <f>+G8/D8</f>
        <v>0.75382745595886558</v>
      </c>
      <c r="I8" s="45">
        <v>1301492258</v>
      </c>
      <c r="J8" s="34">
        <f t="shared" si="2"/>
        <v>0.40284246529602946</v>
      </c>
      <c r="K8" s="45">
        <v>1301492258</v>
      </c>
      <c r="L8" s="46">
        <f t="shared" si="3"/>
        <v>0.40284246529602946</v>
      </c>
      <c r="M8" s="49"/>
    </row>
    <row r="9" spans="1:15 16382:16382" s="48" customFormat="1" ht="23" x14ac:dyDescent="0.25">
      <c r="A9" s="42" t="s">
        <v>77</v>
      </c>
      <c r="B9" s="43" t="s">
        <v>79</v>
      </c>
      <c r="C9" s="43" t="s">
        <v>104</v>
      </c>
      <c r="D9" s="44">
        <v>2820000000</v>
      </c>
      <c r="E9" s="45">
        <v>2787137872</v>
      </c>
      <c r="F9" s="34">
        <f t="shared" si="1"/>
        <v>0.98834676312056735</v>
      </c>
      <c r="G9" s="45">
        <v>2046694764</v>
      </c>
      <c r="H9" s="34">
        <f t="shared" si="0"/>
        <v>0.72577828510638298</v>
      </c>
      <c r="I9" s="45">
        <v>1007041301</v>
      </c>
      <c r="J9" s="34">
        <f t="shared" si="2"/>
        <v>0.35710684432624112</v>
      </c>
      <c r="K9" s="45">
        <v>1007041301</v>
      </c>
      <c r="L9" s="46">
        <f t="shared" si="3"/>
        <v>0.35710684432624112</v>
      </c>
      <c r="M9" s="49"/>
      <c r="N9" s="50"/>
    </row>
    <row r="10" spans="1:15 16382:16382" s="48" customFormat="1" ht="34.5" x14ac:dyDescent="0.25">
      <c r="A10" s="42" t="s">
        <v>80</v>
      </c>
      <c r="B10" s="43" t="s">
        <v>81</v>
      </c>
      <c r="C10" s="43" t="s">
        <v>105</v>
      </c>
      <c r="D10" s="44">
        <v>4680722565</v>
      </c>
      <c r="E10" s="45">
        <v>3692393360.1300001</v>
      </c>
      <c r="F10" s="34">
        <f t="shared" si="1"/>
        <v>0.78885114613281937</v>
      </c>
      <c r="G10" s="45">
        <v>2715630961.1300001</v>
      </c>
      <c r="H10" s="34">
        <f t="shared" si="0"/>
        <v>0.58017345044888391</v>
      </c>
      <c r="I10" s="45">
        <v>1373741686.8900001</v>
      </c>
      <c r="J10" s="34">
        <f t="shared" si="2"/>
        <v>0.29348923543602506</v>
      </c>
      <c r="K10" s="45">
        <v>1373741686.8900001</v>
      </c>
      <c r="L10" s="46">
        <f t="shared" si="3"/>
        <v>0.29348923543602506</v>
      </c>
      <c r="M10" s="49"/>
      <c r="XFB10" s="50">
        <f>SUM(D10:XFA10)</f>
        <v>13836230261.996002</v>
      </c>
    </row>
    <row r="11" spans="1:15 16382:16382" s="48" customFormat="1" ht="23" x14ac:dyDescent="0.25">
      <c r="A11" s="42" t="s">
        <v>82</v>
      </c>
      <c r="B11" s="43" t="s">
        <v>83</v>
      </c>
      <c r="C11" s="43" t="s">
        <v>105</v>
      </c>
      <c r="D11" s="44">
        <v>856397372</v>
      </c>
      <c r="E11" s="45">
        <v>844815169</v>
      </c>
      <c r="F11" s="34">
        <f t="shared" si="1"/>
        <v>0.9864756672793713</v>
      </c>
      <c r="G11" s="45">
        <v>821565169</v>
      </c>
      <c r="H11" s="34">
        <f t="shared" si="0"/>
        <v>0.95932705524463002</v>
      </c>
      <c r="I11" s="45">
        <v>611936197</v>
      </c>
      <c r="J11" s="34">
        <f t="shared" si="2"/>
        <v>0.71454702805883907</v>
      </c>
      <c r="K11" s="45">
        <v>610039441</v>
      </c>
      <c r="L11" s="46">
        <f t="shared" si="3"/>
        <v>0.71233221976771788</v>
      </c>
      <c r="M11" s="49"/>
    </row>
    <row r="12" spans="1:15 16382:16382" s="48" customFormat="1" ht="28.5" customHeight="1" x14ac:dyDescent="0.25">
      <c r="A12" s="42" t="s">
        <v>113</v>
      </c>
      <c r="B12" s="43" t="s">
        <v>114</v>
      </c>
      <c r="C12" s="43" t="s">
        <v>104</v>
      </c>
      <c r="D12" s="44">
        <v>26859000000</v>
      </c>
      <c r="E12" s="45">
        <v>26809000000</v>
      </c>
      <c r="F12" s="34">
        <f t="shared" si="1"/>
        <v>0.99813842659816077</v>
      </c>
      <c r="G12" s="45">
        <v>110358334</v>
      </c>
      <c r="H12" s="34">
        <f t="shared" si="0"/>
        <v>4.1088027849138092E-3</v>
      </c>
      <c r="I12" s="45">
        <v>59398750</v>
      </c>
      <c r="J12" s="34">
        <f t="shared" si="2"/>
        <v>2.2115026620499645E-3</v>
      </c>
      <c r="K12" s="45">
        <v>59398750</v>
      </c>
      <c r="L12" s="46">
        <f t="shared" si="3"/>
        <v>2.2115026620499645E-3</v>
      </c>
      <c r="M12" s="49"/>
    </row>
    <row r="13" spans="1:15 16382:16382" s="17" customFormat="1" ht="12" thickBot="1" x14ac:dyDescent="0.3">
      <c r="A13" s="65"/>
      <c r="B13" s="66"/>
      <c r="C13" s="20"/>
      <c r="D13" s="15">
        <f>SUM(D4:D12)</f>
        <v>50289056103</v>
      </c>
      <c r="E13" s="15">
        <f>SUM(E4:E12)</f>
        <v>47523726850.130005</v>
      </c>
      <c r="F13" s="16">
        <f t="shared" si="1"/>
        <v>0.94501131126410165</v>
      </c>
      <c r="G13" s="15">
        <f>SUM(G4:G12)</f>
        <v>18307731088.130001</v>
      </c>
      <c r="H13" s="16">
        <f t="shared" si="0"/>
        <v>0.36405000425207523</v>
      </c>
      <c r="I13" s="15">
        <f>SUM(I4:I12)</f>
        <v>9941674002.4200001</v>
      </c>
      <c r="J13" s="16">
        <f t="shared" si="2"/>
        <v>0.197690606521981</v>
      </c>
      <c r="K13" s="15">
        <f>SUM(K4:K12)</f>
        <v>9939777246.4200001</v>
      </c>
      <c r="L13" s="16">
        <f t="shared" si="3"/>
        <v>0.19765288944898374</v>
      </c>
    </row>
  </sheetData>
  <mergeCells count="3">
    <mergeCell ref="A3:B3"/>
    <mergeCell ref="A13:B13"/>
    <mergeCell ref="A2:L2"/>
  </mergeCells>
  <conditionalFormatting sqref="F3 H3">
    <cfRule type="cellIs" dxfId="11" priority="31" operator="between">
      <formula>0.971</formula>
      <formula>1</formula>
    </cfRule>
    <cfRule type="cellIs" dxfId="10" priority="32" operator="between">
      <formula>0.951</formula>
      <formula>0.97</formula>
    </cfRule>
    <cfRule type="cellIs" dxfId="9" priority="33" operator="between">
      <formula>0.01</formula>
      <formula>0.95</formula>
    </cfRule>
  </conditionalFormatting>
  <conditionalFormatting sqref="L3">
    <cfRule type="cellIs" dxfId="8" priority="28" operator="between">
      <formula>0.971</formula>
      <formula>1</formula>
    </cfRule>
    <cfRule type="cellIs" dxfId="7" priority="29" operator="between">
      <formula>0.951</formula>
      <formula>0.97</formula>
    </cfRule>
    <cfRule type="cellIs" dxfId="6" priority="30" operator="between">
      <formula>0.01</formula>
      <formula>0.95</formula>
    </cfRule>
  </conditionalFormatting>
  <conditionalFormatting sqref="J3">
    <cfRule type="cellIs" dxfId="5" priority="1" operator="between">
      <formula>0.971</formula>
      <formula>1</formula>
    </cfRule>
    <cfRule type="cellIs" dxfId="4" priority="2" operator="between">
      <formula>0.951</formula>
      <formula>0.97</formula>
    </cfRule>
    <cfRule type="cellIs" dxfId="3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35D0-2320-4E6F-8AC8-DB06D10F7AF8}">
  <dimension ref="A1:AA34"/>
  <sheetViews>
    <sheetView workbookViewId="0">
      <pane ySplit="4" topLeftCell="A5" activePane="bottomLeft" state="frozen"/>
      <selection activeCell="C1" sqref="C1"/>
      <selection pane="bottomLeft" activeCell="A18" sqref="A18:XFD18"/>
    </sheetView>
  </sheetViews>
  <sheetFormatPr baseColWidth="10" defaultRowHeight="14.5" x14ac:dyDescent="0.35"/>
  <cols>
    <col min="1" max="1" width="13.453125" style="53" customWidth="1"/>
    <col min="2" max="2" width="26.90625" style="53" customWidth="1"/>
    <col min="3" max="3" width="21.6328125" style="53" customWidth="1"/>
    <col min="4" max="11" width="5.36328125" style="53" customWidth="1"/>
    <col min="12" max="12" width="7" style="53" customWidth="1"/>
    <col min="13" max="13" width="9.6328125" style="53" customWidth="1"/>
    <col min="14" max="14" width="8.08984375" style="53" customWidth="1"/>
    <col min="15" max="15" width="9.6328125" style="53" customWidth="1"/>
    <col min="16" max="16" width="27.6328125" style="53" customWidth="1"/>
    <col min="17" max="27" width="18.90625" style="53" customWidth="1"/>
    <col min="28" max="28" width="0" style="53" hidden="1" customWidth="1"/>
    <col min="29" max="29" width="6.453125" style="53" customWidth="1"/>
    <col min="30" max="16384" width="10.90625" style="53"/>
  </cols>
  <sheetData>
    <row r="1" spans="1:27" x14ac:dyDescent="0.35">
      <c r="A1" s="51" t="s">
        <v>0</v>
      </c>
      <c r="B1" s="51">
        <v>2022</v>
      </c>
      <c r="C1" s="52" t="s">
        <v>1</v>
      </c>
      <c r="D1" s="52" t="s">
        <v>1</v>
      </c>
      <c r="E1" s="52" t="s">
        <v>1</v>
      </c>
      <c r="F1" s="52" t="s">
        <v>1</v>
      </c>
      <c r="G1" s="52" t="s">
        <v>1</v>
      </c>
      <c r="H1" s="52" t="s">
        <v>1</v>
      </c>
      <c r="I1" s="52" t="s">
        <v>1</v>
      </c>
      <c r="J1" s="52" t="s">
        <v>1</v>
      </c>
      <c r="K1" s="52" t="s">
        <v>1</v>
      </c>
      <c r="L1" s="52" t="s">
        <v>1</v>
      </c>
      <c r="M1" s="52" t="s">
        <v>1</v>
      </c>
      <c r="N1" s="52" t="s">
        <v>1</v>
      </c>
      <c r="O1" s="52" t="s">
        <v>1</v>
      </c>
      <c r="P1" s="52" t="s">
        <v>1</v>
      </c>
      <c r="Q1" s="52" t="s">
        <v>1</v>
      </c>
      <c r="R1" s="52" t="s">
        <v>1</v>
      </c>
      <c r="S1" s="52" t="s">
        <v>1</v>
      </c>
      <c r="T1" s="52" t="s">
        <v>1</v>
      </c>
      <c r="U1" s="52" t="s">
        <v>1</v>
      </c>
      <c r="V1" s="52" t="s">
        <v>1</v>
      </c>
      <c r="W1" s="52" t="s">
        <v>1</v>
      </c>
      <c r="X1" s="52" t="s">
        <v>1</v>
      </c>
      <c r="Y1" s="52" t="s">
        <v>1</v>
      </c>
      <c r="Z1" s="52" t="s">
        <v>1</v>
      </c>
      <c r="AA1" s="52" t="s">
        <v>1</v>
      </c>
    </row>
    <row r="2" spans="1:27" x14ac:dyDescent="0.35">
      <c r="A2" s="51" t="s">
        <v>110</v>
      </c>
      <c r="B2" s="51" t="s">
        <v>111</v>
      </c>
      <c r="C2" s="52" t="s">
        <v>1</v>
      </c>
      <c r="D2" s="52" t="s">
        <v>1</v>
      </c>
      <c r="E2" s="52" t="s">
        <v>1</v>
      </c>
      <c r="F2" s="52" t="s">
        <v>1</v>
      </c>
      <c r="G2" s="52" t="s">
        <v>1</v>
      </c>
      <c r="H2" s="52" t="s">
        <v>1</v>
      </c>
      <c r="I2" s="52" t="s">
        <v>1</v>
      </c>
      <c r="J2" s="52" t="s">
        <v>1</v>
      </c>
      <c r="K2" s="52" t="s">
        <v>1</v>
      </c>
      <c r="L2" s="52" t="s">
        <v>1</v>
      </c>
      <c r="M2" s="52" t="s">
        <v>1</v>
      </c>
      <c r="N2" s="52" t="s">
        <v>1</v>
      </c>
      <c r="O2" s="52" t="s">
        <v>1</v>
      </c>
      <c r="P2" s="52" t="s">
        <v>1</v>
      </c>
      <c r="Q2" s="52" t="s">
        <v>1</v>
      </c>
      <c r="R2" s="52" t="s">
        <v>1</v>
      </c>
      <c r="S2" s="52" t="s">
        <v>1</v>
      </c>
      <c r="T2" s="52" t="s">
        <v>1</v>
      </c>
      <c r="U2" s="52" t="s">
        <v>1</v>
      </c>
      <c r="V2" s="52" t="s">
        <v>1</v>
      </c>
      <c r="W2" s="52" t="s">
        <v>1</v>
      </c>
      <c r="X2" s="52" t="s">
        <v>1</v>
      </c>
      <c r="Y2" s="52" t="s">
        <v>1</v>
      </c>
      <c r="Z2" s="52" t="s">
        <v>1</v>
      </c>
      <c r="AA2" s="52" t="s">
        <v>1</v>
      </c>
    </row>
    <row r="3" spans="1:27" x14ac:dyDescent="0.35">
      <c r="A3" s="51" t="s">
        <v>112</v>
      </c>
      <c r="B3" s="51" t="s">
        <v>131</v>
      </c>
      <c r="C3" s="52" t="s">
        <v>1</v>
      </c>
      <c r="D3" s="52" t="s">
        <v>1</v>
      </c>
      <c r="E3" s="52" t="s">
        <v>1</v>
      </c>
      <c r="F3" s="52" t="s">
        <v>1</v>
      </c>
      <c r="G3" s="52" t="s">
        <v>1</v>
      </c>
      <c r="H3" s="52" t="s">
        <v>1</v>
      </c>
      <c r="I3" s="52" t="s">
        <v>1</v>
      </c>
      <c r="J3" s="52" t="s">
        <v>1</v>
      </c>
      <c r="K3" s="52" t="s">
        <v>1</v>
      </c>
      <c r="L3" s="52" t="s">
        <v>1</v>
      </c>
      <c r="M3" s="52" t="s">
        <v>1</v>
      </c>
      <c r="N3" s="52" t="s">
        <v>1</v>
      </c>
      <c r="O3" s="52" t="s">
        <v>1</v>
      </c>
      <c r="P3" s="52" t="s">
        <v>1</v>
      </c>
      <c r="Q3" s="52" t="s">
        <v>1</v>
      </c>
      <c r="R3" s="52" t="s">
        <v>1</v>
      </c>
      <c r="S3" s="52" t="s">
        <v>1</v>
      </c>
      <c r="T3" s="52" t="s">
        <v>1</v>
      </c>
      <c r="U3" s="52" t="s">
        <v>1</v>
      </c>
      <c r="V3" s="52" t="s">
        <v>1</v>
      </c>
      <c r="W3" s="52" t="s">
        <v>1</v>
      </c>
      <c r="X3" s="52" t="s">
        <v>1</v>
      </c>
      <c r="Y3" s="52" t="s">
        <v>1</v>
      </c>
      <c r="Z3" s="52" t="s">
        <v>1</v>
      </c>
      <c r="AA3" s="52" t="s">
        <v>1</v>
      </c>
    </row>
    <row r="4" spans="1:27" ht="23" x14ac:dyDescent="0.35">
      <c r="A4" s="51" t="s">
        <v>2</v>
      </c>
      <c r="B4" s="51" t="s">
        <v>3</v>
      </c>
      <c r="C4" s="51" t="s">
        <v>4</v>
      </c>
      <c r="D4" s="51" t="s">
        <v>5</v>
      </c>
      <c r="E4" s="51" t="s">
        <v>6</v>
      </c>
      <c r="F4" s="51" t="s">
        <v>7</v>
      </c>
      <c r="G4" s="51" t="s">
        <v>8</v>
      </c>
      <c r="H4" s="51" t="s">
        <v>9</v>
      </c>
      <c r="I4" s="51" t="s">
        <v>10</v>
      </c>
      <c r="J4" s="51" t="s">
        <v>11</v>
      </c>
      <c r="K4" s="51" t="s">
        <v>12</v>
      </c>
      <c r="L4" s="51" t="s">
        <v>13</v>
      </c>
      <c r="M4" s="51" t="s">
        <v>14</v>
      </c>
      <c r="N4" s="51" t="s">
        <v>15</v>
      </c>
      <c r="O4" s="51" t="s">
        <v>16</v>
      </c>
      <c r="P4" s="51" t="s">
        <v>17</v>
      </c>
      <c r="Q4" s="51" t="s">
        <v>18</v>
      </c>
      <c r="R4" s="51" t="s">
        <v>19</v>
      </c>
      <c r="S4" s="51" t="s">
        <v>20</v>
      </c>
      <c r="T4" s="51" t="s">
        <v>21</v>
      </c>
      <c r="U4" s="51" t="s">
        <v>22</v>
      </c>
      <c r="V4" s="51" t="s">
        <v>23</v>
      </c>
      <c r="W4" s="51" t="s">
        <v>24</v>
      </c>
      <c r="X4" s="51" t="s">
        <v>25</v>
      </c>
      <c r="Y4" s="51" t="s">
        <v>26</v>
      </c>
      <c r="Z4" s="51" t="s">
        <v>27</v>
      </c>
      <c r="AA4" s="51" t="s">
        <v>28</v>
      </c>
    </row>
    <row r="5" spans="1:27" ht="21" x14ac:dyDescent="0.35">
      <c r="A5" s="54" t="s">
        <v>29</v>
      </c>
      <c r="B5" s="55" t="s">
        <v>115</v>
      </c>
      <c r="C5" s="56" t="s">
        <v>30</v>
      </c>
      <c r="D5" s="54" t="s">
        <v>31</v>
      </c>
      <c r="E5" s="54" t="s">
        <v>32</v>
      </c>
      <c r="F5" s="54" t="s">
        <v>32</v>
      </c>
      <c r="G5" s="54" t="s">
        <v>32</v>
      </c>
      <c r="H5" s="54"/>
      <c r="I5" s="54"/>
      <c r="J5" s="54"/>
      <c r="K5" s="54"/>
      <c r="L5" s="54"/>
      <c r="M5" s="54" t="s">
        <v>33</v>
      </c>
      <c r="N5" s="54" t="s">
        <v>34</v>
      </c>
      <c r="O5" s="54" t="s">
        <v>35</v>
      </c>
      <c r="P5" s="55" t="s">
        <v>36</v>
      </c>
      <c r="Q5" s="57">
        <v>372000000</v>
      </c>
      <c r="R5" s="57">
        <v>0</v>
      </c>
      <c r="S5" s="57">
        <v>0</v>
      </c>
      <c r="T5" s="57">
        <v>372000000</v>
      </c>
      <c r="U5" s="57">
        <v>0</v>
      </c>
      <c r="V5" s="57">
        <v>0</v>
      </c>
      <c r="W5" s="57">
        <v>372000000</v>
      </c>
      <c r="X5" s="57">
        <v>0</v>
      </c>
      <c r="Y5" s="57">
        <v>0</v>
      </c>
      <c r="Z5" s="57">
        <v>0</v>
      </c>
      <c r="AA5" s="57">
        <v>0</v>
      </c>
    </row>
    <row r="6" spans="1:27" ht="21" x14ac:dyDescent="0.35">
      <c r="A6" s="54" t="s">
        <v>29</v>
      </c>
      <c r="B6" s="55" t="s">
        <v>115</v>
      </c>
      <c r="C6" s="56" t="s">
        <v>30</v>
      </c>
      <c r="D6" s="54" t="s">
        <v>31</v>
      </c>
      <c r="E6" s="54" t="s">
        <v>32</v>
      </c>
      <c r="F6" s="54" t="s">
        <v>32</v>
      </c>
      <c r="G6" s="54" t="s">
        <v>32</v>
      </c>
      <c r="H6" s="54"/>
      <c r="I6" s="54"/>
      <c r="J6" s="54"/>
      <c r="K6" s="54"/>
      <c r="L6" s="54"/>
      <c r="M6" s="54" t="s">
        <v>33</v>
      </c>
      <c r="N6" s="54" t="s">
        <v>37</v>
      </c>
      <c r="O6" s="54" t="s">
        <v>35</v>
      </c>
      <c r="P6" s="55" t="s">
        <v>36</v>
      </c>
      <c r="Q6" s="57">
        <v>8292000000</v>
      </c>
      <c r="R6" s="57">
        <v>0</v>
      </c>
      <c r="S6" s="57">
        <v>0</v>
      </c>
      <c r="T6" s="57">
        <v>8292000000</v>
      </c>
      <c r="U6" s="57">
        <v>0</v>
      </c>
      <c r="V6" s="57">
        <v>6721394583</v>
      </c>
      <c r="W6" s="57">
        <v>1570605417</v>
      </c>
      <c r="X6" s="57">
        <v>5579359449</v>
      </c>
      <c r="Y6" s="57">
        <v>5578678762</v>
      </c>
      <c r="Z6" s="57">
        <v>5578678762</v>
      </c>
      <c r="AA6" s="57">
        <v>5578678762</v>
      </c>
    </row>
    <row r="7" spans="1:27" ht="21" x14ac:dyDescent="0.35">
      <c r="A7" s="54" t="s">
        <v>29</v>
      </c>
      <c r="B7" s="55" t="s">
        <v>115</v>
      </c>
      <c r="C7" s="56" t="s">
        <v>38</v>
      </c>
      <c r="D7" s="54" t="s">
        <v>31</v>
      </c>
      <c r="E7" s="54" t="s">
        <v>32</v>
      </c>
      <c r="F7" s="54" t="s">
        <v>32</v>
      </c>
      <c r="G7" s="54" t="s">
        <v>39</v>
      </c>
      <c r="H7" s="54"/>
      <c r="I7" s="54"/>
      <c r="J7" s="54"/>
      <c r="K7" s="54"/>
      <c r="L7" s="54"/>
      <c r="M7" s="54" t="s">
        <v>33</v>
      </c>
      <c r="N7" s="54" t="s">
        <v>34</v>
      </c>
      <c r="O7" s="54" t="s">
        <v>35</v>
      </c>
      <c r="P7" s="55" t="s">
        <v>40</v>
      </c>
      <c r="Q7" s="57">
        <v>1438000000</v>
      </c>
      <c r="R7" s="57">
        <v>0</v>
      </c>
      <c r="S7" s="57">
        <v>0</v>
      </c>
      <c r="T7" s="57">
        <v>1438000000</v>
      </c>
      <c r="U7" s="57">
        <v>0</v>
      </c>
      <c r="V7" s="57">
        <v>1262533579</v>
      </c>
      <c r="W7" s="57">
        <v>175466421</v>
      </c>
      <c r="X7" s="57">
        <v>1120027600</v>
      </c>
      <c r="Y7" s="57">
        <v>1120027600</v>
      </c>
      <c r="Z7" s="57">
        <v>1120027600</v>
      </c>
      <c r="AA7" s="57">
        <v>1120027600</v>
      </c>
    </row>
    <row r="8" spans="1:27" ht="21" x14ac:dyDescent="0.35">
      <c r="A8" s="54" t="s">
        <v>29</v>
      </c>
      <c r="B8" s="55" t="s">
        <v>115</v>
      </c>
      <c r="C8" s="56" t="s">
        <v>38</v>
      </c>
      <c r="D8" s="54" t="s">
        <v>31</v>
      </c>
      <c r="E8" s="54" t="s">
        <v>32</v>
      </c>
      <c r="F8" s="54" t="s">
        <v>32</v>
      </c>
      <c r="G8" s="54" t="s">
        <v>39</v>
      </c>
      <c r="H8" s="54"/>
      <c r="I8" s="54"/>
      <c r="J8" s="54"/>
      <c r="K8" s="54"/>
      <c r="L8" s="54"/>
      <c r="M8" s="54" t="s">
        <v>33</v>
      </c>
      <c r="N8" s="54" t="s">
        <v>37</v>
      </c>
      <c r="O8" s="54" t="s">
        <v>35</v>
      </c>
      <c r="P8" s="55" t="s">
        <v>40</v>
      </c>
      <c r="Q8" s="57">
        <v>1758000000</v>
      </c>
      <c r="R8" s="57">
        <v>0</v>
      </c>
      <c r="S8" s="57">
        <v>0</v>
      </c>
      <c r="T8" s="57">
        <v>1758000000</v>
      </c>
      <c r="U8" s="57">
        <v>0</v>
      </c>
      <c r="V8" s="57">
        <v>1336795586</v>
      </c>
      <c r="W8" s="57">
        <v>421204414</v>
      </c>
      <c r="X8" s="57">
        <v>1038425954</v>
      </c>
      <c r="Y8" s="57">
        <v>982968708</v>
      </c>
      <c r="Z8" s="57">
        <v>982968708</v>
      </c>
      <c r="AA8" s="57">
        <v>982968708</v>
      </c>
    </row>
    <row r="9" spans="1:27" ht="21" x14ac:dyDescent="0.35">
      <c r="A9" s="54" t="s">
        <v>29</v>
      </c>
      <c r="B9" s="55" t="s">
        <v>115</v>
      </c>
      <c r="C9" s="56" t="s">
        <v>41</v>
      </c>
      <c r="D9" s="54" t="s">
        <v>31</v>
      </c>
      <c r="E9" s="54" t="s">
        <v>32</v>
      </c>
      <c r="F9" s="54" t="s">
        <v>32</v>
      </c>
      <c r="G9" s="54" t="s">
        <v>42</v>
      </c>
      <c r="H9" s="54"/>
      <c r="I9" s="54"/>
      <c r="J9" s="54"/>
      <c r="K9" s="54"/>
      <c r="L9" s="54"/>
      <c r="M9" s="54" t="s">
        <v>33</v>
      </c>
      <c r="N9" s="54" t="s">
        <v>34</v>
      </c>
      <c r="O9" s="54" t="s">
        <v>35</v>
      </c>
      <c r="P9" s="55" t="s">
        <v>43</v>
      </c>
      <c r="Q9" s="57">
        <v>805000000</v>
      </c>
      <c r="R9" s="57">
        <v>0</v>
      </c>
      <c r="S9" s="57">
        <v>0</v>
      </c>
      <c r="T9" s="57">
        <v>805000000</v>
      </c>
      <c r="U9" s="57">
        <v>0</v>
      </c>
      <c r="V9" s="57">
        <v>758630237</v>
      </c>
      <c r="W9" s="57">
        <v>46369763</v>
      </c>
      <c r="X9" s="57">
        <v>434845327</v>
      </c>
      <c r="Y9" s="57">
        <v>434845327</v>
      </c>
      <c r="Z9" s="57">
        <v>434845327</v>
      </c>
      <c r="AA9" s="57">
        <v>434845327</v>
      </c>
    </row>
    <row r="10" spans="1:27" ht="21" x14ac:dyDescent="0.35">
      <c r="A10" s="54" t="s">
        <v>29</v>
      </c>
      <c r="B10" s="55" t="s">
        <v>115</v>
      </c>
      <c r="C10" s="56" t="s">
        <v>41</v>
      </c>
      <c r="D10" s="54" t="s">
        <v>31</v>
      </c>
      <c r="E10" s="54" t="s">
        <v>32</v>
      </c>
      <c r="F10" s="54" t="s">
        <v>32</v>
      </c>
      <c r="G10" s="54" t="s">
        <v>42</v>
      </c>
      <c r="H10" s="54"/>
      <c r="I10" s="54"/>
      <c r="J10" s="54"/>
      <c r="K10" s="54"/>
      <c r="L10" s="54"/>
      <c r="M10" s="54" t="s">
        <v>33</v>
      </c>
      <c r="N10" s="54" t="s">
        <v>37</v>
      </c>
      <c r="O10" s="54" t="s">
        <v>35</v>
      </c>
      <c r="P10" s="55" t="s">
        <v>43</v>
      </c>
      <c r="Q10" s="57">
        <v>675000000</v>
      </c>
      <c r="R10" s="57">
        <v>0</v>
      </c>
      <c r="S10" s="57">
        <v>0</v>
      </c>
      <c r="T10" s="57">
        <v>675000000</v>
      </c>
      <c r="U10" s="57">
        <v>0</v>
      </c>
      <c r="V10" s="57">
        <v>514000000</v>
      </c>
      <c r="W10" s="57">
        <v>161000000</v>
      </c>
      <c r="X10" s="57">
        <v>450379577</v>
      </c>
      <c r="Y10" s="57">
        <v>450379577</v>
      </c>
      <c r="Z10" s="57">
        <v>450379577</v>
      </c>
      <c r="AA10" s="57">
        <v>450379577</v>
      </c>
    </row>
    <row r="11" spans="1:27" ht="31.5" x14ac:dyDescent="0.35">
      <c r="A11" s="54" t="s">
        <v>29</v>
      </c>
      <c r="B11" s="55" t="s">
        <v>115</v>
      </c>
      <c r="C11" s="56" t="s">
        <v>44</v>
      </c>
      <c r="D11" s="54" t="s">
        <v>31</v>
      </c>
      <c r="E11" s="54" t="s">
        <v>32</v>
      </c>
      <c r="F11" s="54" t="s">
        <v>32</v>
      </c>
      <c r="G11" s="54" t="s">
        <v>45</v>
      </c>
      <c r="H11" s="54"/>
      <c r="I11" s="54"/>
      <c r="J11" s="54"/>
      <c r="K11" s="54"/>
      <c r="L11" s="54"/>
      <c r="M11" s="54" t="s">
        <v>33</v>
      </c>
      <c r="N11" s="54" t="s">
        <v>37</v>
      </c>
      <c r="O11" s="54" t="s">
        <v>35</v>
      </c>
      <c r="P11" s="55" t="s">
        <v>46</v>
      </c>
      <c r="Q11" s="57">
        <v>622000000</v>
      </c>
      <c r="R11" s="57">
        <v>0</v>
      </c>
      <c r="S11" s="57">
        <v>0</v>
      </c>
      <c r="T11" s="57">
        <v>622000000</v>
      </c>
      <c r="U11" s="57">
        <v>622000000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</row>
    <row r="12" spans="1:27" ht="21" x14ac:dyDescent="0.35">
      <c r="A12" s="54" t="s">
        <v>29</v>
      </c>
      <c r="B12" s="55" t="s">
        <v>115</v>
      </c>
      <c r="C12" s="56" t="s">
        <v>116</v>
      </c>
      <c r="D12" s="54" t="s">
        <v>31</v>
      </c>
      <c r="E12" s="54" t="s">
        <v>39</v>
      </c>
      <c r="F12" s="54"/>
      <c r="G12" s="54"/>
      <c r="H12" s="54"/>
      <c r="I12" s="54"/>
      <c r="J12" s="54"/>
      <c r="K12" s="54"/>
      <c r="L12" s="54"/>
      <c r="M12" s="54" t="s">
        <v>33</v>
      </c>
      <c r="N12" s="54" t="s">
        <v>37</v>
      </c>
      <c r="O12" s="54" t="s">
        <v>35</v>
      </c>
      <c r="P12" s="55" t="s">
        <v>117</v>
      </c>
      <c r="Q12" s="57">
        <v>2842000000</v>
      </c>
      <c r="R12" s="57">
        <v>0</v>
      </c>
      <c r="S12" s="57">
        <v>0</v>
      </c>
      <c r="T12" s="57">
        <v>2842000000</v>
      </c>
      <c r="U12" s="57">
        <v>0</v>
      </c>
      <c r="V12" s="57">
        <v>2704998930</v>
      </c>
      <c r="W12" s="57">
        <v>137001070</v>
      </c>
      <c r="X12" s="57">
        <v>2434607083.1900001</v>
      </c>
      <c r="Y12" s="57">
        <v>1688743423.8399999</v>
      </c>
      <c r="Z12" s="57">
        <v>1688743423.8399999</v>
      </c>
      <c r="AA12" s="57">
        <v>1688743423.8399999</v>
      </c>
    </row>
    <row r="13" spans="1:27" ht="31.5" x14ac:dyDescent="0.35">
      <c r="A13" s="54" t="s">
        <v>29</v>
      </c>
      <c r="B13" s="55" t="s">
        <v>115</v>
      </c>
      <c r="C13" s="56" t="s">
        <v>47</v>
      </c>
      <c r="D13" s="54" t="s">
        <v>31</v>
      </c>
      <c r="E13" s="54" t="s">
        <v>42</v>
      </c>
      <c r="F13" s="54" t="s">
        <v>42</v>
      </c>
      <c r="G13" s="54" t="s">
        <v>32</v>
      </c>
      <c r="H13" s="54" t="s">
        <v>48</v>
      </c>
      <c r="I13" s="54"/>
      <c r="J13" s="54"/>
      <c r="K13" s="54"/>
      <c r="L13" s="54"/>
      <c r="M13" s="54" t="s">
        <v>33</v>
      </c>
      <c r="N13" s="54" t="s">
        <v>34</v>
      </c>
      <c r="O13" s="54" t="s">
        <v>35</v>
      </c>
      <c r="P13" s="55" t="s">
        <v>49</v>
      </c>
      <c r="Q13" s="57">
        <v>926000000</v>
      </c>
      <c r="R13" s="57">
        <v>0</v>
      </c>
      <c r="S13" s="57">
        <v>0</v>
      </c>
      <c r="T13" s="57">
        <v>926000000</v>
      </c>
      <c r="U13" s="57">
        <v>926000000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</row>
    <row r="14" spans="1:27" ht="31.5" x14ac:dyDescent="0.35">
      <c r="A14" s="54" t="s">
        <v>29</v>
      </c>
      <c r="B14" s="55" t="s">
        <v>115</v>
      </c>
      <c r="C14" s="56" t="s">
        <v>50</v>
      </c>
      <c r="D14" s="54" t="s">
        <v>31</v>
      </c>
      <c r="E14" s="54" t="s">
        <v>42</v>
      </c>
      <c r="F14" s="54" t="s">
        <v>45</v>
      </c>
      <c r="G14" s="54" t="s">
        <v>39</v>
      </c>
      <c r="H14" s="54" t="s">
        <v>51</v>
      </c>
      <c r="I14" s="54"/>
      <c r="J14" s="54"/>
      <c r="K14" s="54"/>
      <c r="L14" s="54"/>
      <c r="M14" s="54" t="s">
        <v>33</v>
      </c>
      <c r="N14" s="54" t="s">
        <v>37</v>
      </c>
      <c r="O14" s="54" t="s">
        <v>35</v>
      </c>
      <c r="P14" s="55" t="s">
        <v>52</v>
      </c>
      <c r="Q14" s="57">
        <v>55000000</v>
      </c>
      <c r="R14" s="57">
        <v>0</v>
      </c>
      <c r="S14" s="57">
        <v>0</v>
      </c>
      <c r="T14" s="57">
        <v>55000000</v>
      </c>
      <c r="U14" s="57">
        <v>0</v>
      </c>
      <c r="V14" s="57">
        <v>48000000</v>
      </c>
      <c r="W14" s="57">
        <v>7000000</v>
      </c>
      <c r="X14" s="57">
        <v>32422012</v>
      </c>
      <c r="Y14" s="57">
        <v>31518719</v>
      </c>
      <c r="Z14" s="57">
        <v>31518719</v>
      </c>
      <c r="AA14" s="57">
        <v>31518719</v>
      </c>
    </row>
    <row r="15" spans="1:27" ht="21" x14ac:dyDescent="0.35">
      <c r="A15" s="54" t="s">
        <v>29</v>
      </c>
      <c r="B15" s="55" t="s">
        <v>115</v>
      </c>
      <c r="C15" s="56" t="s">
        <v>118</v>
      </c>
      <c r="D15" s="54" t="s">
        <v>31</v>
      </c>
      <c r="E15" s="54" t="s">
        <v>42</v>
      </c>
      <c r="F15" s="54" t="s">
        <v>53</v>
      </c>
      <c r="G15" s="54"/>
      <c r="H15" s="54"/>
      <c r="I15" s="54"/>
      <c r="J15" s="54"/>
      <c r="K15" s="54"/>
      <c r="L15" s="54"/>
      <c r="M15" s="54" t="s">
        <v>33</v>
      </c>
      <c r="N15" s="54" t="s">
        <v>34</v>
      </c>
      <c r="O15" s="54" t="s">
        <v>35</v>
      </c>
      <c r="P15" s="55" t="s">
        <v>119</v>
      </c>
      <c r="Q15" s="57">
        <v>52000000</v>
      </c>
      <c r="R15" s="57">
        <v>0</v>
      </c>
      <c r="S15" s="57">
        <v>0</v>
      </c>
      <c r="T15" s="57">
        <v>52000000</v>
      </c>
      <c r="U15" s="57">
        <v>0</v>
      </c>
      <c r="V15" s="57">
        <v>0</v>
      </c>
      <c r="W15" s="57">
        <v>52000000</v>
      </c>
      <c r="X15" s="57">
        <v>0</v>
      </c>
      <c r="Y15" s="57">
        <v>0</v>
      </c>
      <c r="Z15" s="57">
        <v>0</v>
      </c>
      <c r="AA15" s="57">
        <v>0</v>
      </c>
    </row>
    <row r="16" spans="1:27" ht="21" x14ac:dyDescent="0.35">
      <c r="A16" s="54" t="s">
        <v>29</v>
      </c>
      <c r="B16" s="55" t="s">
        <v>115</v>
      </c>
      <c r="C16" s="56" t="s">
        <v>54</v>
      </c>
      <c r="D16" s="54" t="s">
        <v>31</v>
      </c>
      <c r="E16" s="54" t="s">
        <v>55</v>
      </c>
      <c r="F16" s="54" t="s">
        <v>32</v>
      </c>
      <c r="G16" s="54"/>
      <c r="H16" s="54"/>
      <c r="I16" s="54"/>
      <c r="J16" s="54"/>
      <c r="K16" s="54"/>
      <c r="L16" s="54"/>
      <c r="M16" s="54" t="s">
        <v>33</v>
      </c>
      <c r="N16" s="54" t="s">
        <v>34</v>
      </c>
      <c r="O16" s="54" t="s">
        <v>35</v>
      </c>
      <c r="P16" s="55" t="s">
        <v>56</v>
      </c>
      <c r="Q16" s="57">
        <v>71000000</v>
      </c>
      <c r="R16" s="57">
        <v>0</v>
      </c>
      <c r="S16" s="57">
        <v>0</v>
      </c>
      <c r="T16" s="57">
        <v>71000000</v>
      </c>
      <c r="U16" s="57">
        <v>0</v>
      </c>
      <c r="V16" s="57">
        <v>67339000</v>
      </c>
      <c r="W16" s="57">
        <v>3661000</v>
      </c>
      <c r="X16" s="57">
        <v>67339000</v>
      </c>
      <c r="Y16" s="57">
        <v>67339000</v>
      </c>
      <c r="Z16" s="57">
        <v>67339000</v>
      </c>
      <c r="AA16" s="57">
        <v>67339000</v>
      </c>
    </row>
    <row r="17" spans="1:27" ht="21" x14ac:dyDescent="0.35">
      <c r="A17" s="54" t="s">
        <v>29</v>
      </c>
      <c r="B17" s="55" t="s">
        <v>115</v>
      </c>
      <c r="C17" s="56" t="s">
        <v>57</v>
      </c>
      <c r="D17" s="54" t="s">
        <v>31</v>
      </c>
      <c r="E17" s="54" t="s">
        <v>55</v>
      </c>
      <c r="F17" s="54" t="s">
        <v>45</v>
      </c>
      <c r="G17" s="54" t="s">
        <v>32</v>
      </c>
      <c r="H17" s="54"/>
      <c r="I17" s="54"/>
      <c r="J17" s="54"/>
      <c r="K17" s="54"/>
      <c r="L17" s="54"/>
      <c r="M17" s="54" t="s">
        <v>33</v>
      </c>
      <c r="N17" s="54" t="s">
        <v>34</v>
      </c>
      <c r="O17" s="54" t="s">
        <v>35</v>
      </c>
      <c r="P17" s="55" t="s">
        <v>58</v>
      </c>
      <c r="Q17" s="57">
        <v>163000000</v>
      </c>
      <c r="R17" s="57">
        <v>0</v>
      </c>
      <c r="S17" s="57">
        <v>0</v>
      </c>
      <c r="T17" s="57">
        <v>163000000</v>
      </c>
      <c r="U17" s="57">
        <v>0</v>
      </c>
      <c r="V17" s="57">
        <v>0</v>
      </c>
      <c r="W17" s="57">
        <v>163000000</v>
      </c>
      <c r="X17" s="57">
        <v>0</v>
      </c>
      <c r="Y17" s="57">
        <v>0</v>
      </c>
      <c r="Z17" s="57">
        <v>0</v>
      </c>
      <c r="AA17" s="57">
        <v>0</v>
      </c>
    </row>
    <row r="18" spans="1:27" ht="21" x14ac:dyDescent="0.35">
      <c r="A18" s="54" t="s">
        <v>29</v>
      </c>
      <c r="B18" s="55" t="s">
        <v>115</v>
      </c>
      <c r="C18" s="56" t="s">
        <v>120</v>
      </c>
      <c r="D18" s="54" t="s">
        <v>121</v>
      </c>
      <c r="E18" s="54" t="s">
        <v>53</v>
      </c>
      <c r="F18" s="54" t="s">
        <v>45</v>
      </c>
      <c r="G18" s="54" t="s">
        <v>32</v>
      </c>
      <c r="H18" s="54"/>
      <c r="I18" s="54"/>
      <c r="J18" s="54"/>
      <c r="K18" s="54"/>
      <c r="L18" s="54"/>
      <c r="M18" s="54" t="s">
        <v>33</v>
      </c>
      <c r="N18" s="54" t="s">
        <v>34</v>
      </c>
      <c r="O18" s="54" t="s">
        <v>35</v>
      </c>
      <c r="P18" s="55" t="s">
        <v>122</v>
      </c>
      <c r="Q18" s="57">
        <v>8861530</v>
      </c>
      <c r="R18" s="57">
        <v>0</v>
      </c>
      <c r="S18" s="57">
        <v>0</v>
      </c>
      <c r="T18" s="57">
        <v>8861530</v>
      </c>
      <c r="U18" s="57">
        <v>0</v>
      </c>
      <c r="V18" s="57">
        <v>0</v>
      </c>
      <c r="W18" s="57">
        <v>8861530</v>
      </c>
      <c r="X18" s="57">
        <v>0</v>
      </c>
      <c r="Y18" s="57">
        <v>0</v>
      </c>
      <c r="Z18" s="57">
        <v>0</v>
      </c>
      <c r="AA18" s="57">
        <v>0</v>
      </c>
    </row>
    <row r="19" spans="1:27" ht="52.5" x14ac:dyDescent="0.35">
      <c r="A19" s="54" t="s">
        <v>29</v>
      </c>
      <c r="B19" s="55" t="s">
        <v>115</v>
      </c>
      <c r="C19" s="56" t="s">
        <v>59</v>
      </c>
      <c r="D19" s="54" t="s">
        <v>60</v>
      </c>
      <c r="E19" s="54" t="s">
        <v>61</v>
      </c>
      <c r="F19" s="54" t="s">
        <v>62</v>
      </c>
      <c r="G19" s="54" t="s">
        <v>63</v>
      </c>
      <c r="H19" s="54"/>
      <c r="I19" s="54"/>
      <c r="J19" s="54"/>
      <c r="K19" s="54"/>
      <c r="L19" s="54"/>
      <c r="M19" s="54" t="s">
        <v>33</v>
      </c>
      <c r="N19" s="54" t="s">
        <v>34</v>
      </c>
      <c r="O19" s="54" t="s">
        <v>35</v>
      </c>
      <c r="P19" s="55" t="s">
        <v>64</v>
      </c>
      <c r="Q19" s="57">
        <v>1025486433</v>
      </c>
      <c r="R19" s="57">
        <v>0</v>
      </c>
      <c r="S19" s="57">
        <v>0</v>
      </c>
      <c r="T19" s="57">
        <v>1025486433</v>
      </c>
      <c r="U19" s="57">
        <v>0</v>
      </c>
      <c r="V19" s="57">
        <v>1023955344</v>
      </c>
      <c r="W19" s="57">
        <v>1531089</v>
      </c>
      <c r="X19" s="57">
        <v>948955344</v>
      </c>
      <c r="Y19" s="57">
        <v>783965404</v>
      </c>
      <c r="Z19" s="57">
        <v>783965404</v>
      </c>
      <c r="AA19" s="57">
        <v>783965404</v>
      </c>
    </row>
    <row r="20" spans="1:27" ht="52.5" x14ac:dyDescent="0.35">
      <c r="A20" s="54" t="s">
        <v>29</v>
      </c>
      <c r="B20" s="55" t="s">
        <v>115</v>
      </c>
      <c r="C20" s="56" t="s">
        <v>59</v>
      </c>
      <c r="D20" s="54" t="s">
        <v>60</v>
      </c>
      <c r="E20" s="54" t="s">
        <v>61</v>
      </c>
      <c r="F20" s="54" t="s">
        <v>62</v>
      </c>
      <c r="G20" s="54" t="s">
        <v>63</v>
      </c>
      <c r="H20" s="54"/>
      <c r="I20" s="54"/>
      <c r="J20" s="54"/>
      <c r="K20" s="54"/>
      <c r="L20" s="54"/>
      <c r="M20" s="54" t="s">
        <v>33</v>
      </c>
      <c r="N20" s="54" t="s">
        <v>37</v>
      </c>
      <c r="O20" s="54" t="s">
        <v>35</v>
      </c>
      <c r="P20" s="55" t="s">
        <v>64</v>
      </c>
      <c r="Q20" s="57">
        <v>4963312752</v>
      </c>
      <c r="R20" s="57">
        <v>0</v>
      </c>
      <c r="S20" s="57">
        <v>0</v>
      </c>
      <c r="T20" s="57">
        <v>4963312752</v>
      </c>
      <c r="U20" s="57">
        <v>0</v>
      </c>
      <c r="V20" s="57">
        <v>4433548654</v>
      </c>
      <c r="W20" s="57">
        <v>529764098</v>
      </c>
      <c r="X20" s="57">
        <v>3920856290</v>
      </c>
      <c r="Y20" s="57">
        <v>1670531633</v>
      </c>
      <c r="Z20" s="57">
        <v>1670531633</v>
      </c>
      <c r="AA20" s="57">
        <v>1670531633</v>
      </c>
    </row>
    <row r="21" spans="1:27" ht="42" x14ac:dyDescent="0.35">
      <c r="A21" s="54" t="s">
        <v>29</v>
      </c>
      <c r="B21" s="55" t="s">
        <v>115</v>
      </c>
      <c r="C21" s="56" t="s">
        <v>65</v>
      </c>
      <c r="D21" s="54" t="s">
        <v>60</v>
      </c>
      <c r="E21" s="54" t="s">
        <v>61</v>
      </c>
      <c r="F21" s="54" t="s">
        <v>62</v>
      </c>
      <c r="G21" s="54" t="s">
        <v>66</v>
      </c>
      <c r="H21" s="54"/>
      <c r="I21" s="54"/>
      <c r="J21" s="54"/>
      <c r="K21" s="54"/>
      <c r="L21" s="54"/>
      <c r="M21" s="54" t="s">
        <v>33</v>
      </c>
      <c r="N21" s="54" t="s">
        <v>37</v>
      </c>
      <c r="O21" s="54" t="s">
        <v>35</v>
      </c>
      <c r="P21" s="55" t="s">
        <v>67</v>
      </c>
      <c r="Q21" s="57">
        <v>1923898812</v>
      </c>
      <c r="R21" s="57">
        <v>0</v>
      </c>
      <c r="S21" s="57">
        <v>0</v>
      </c>
      <c r="T21" s="57">
        <v>1923898812</v>
      </c>
      <c r="U21" s="57">
        <v>0</v>
      </c>
      <c r="V21" s="57">
        <v>1877015594</v>
      </c>
      <c r="W21" s="57">
        <v>46883218</v>
      </c>
      <c r="X21" s="57">
        <v>1870801927</v>
      </c>
      <c r="Y21" s="57">
        <v>1073964092</v>
      </c>
      <c r="Z21" s="57">
        <v>1073964092</v>
      </c>
      <c r="AA21" s="57">
        <v>1073964092</v>
      </c>
    </row>
    <row r="22" spans="1:27" ht="52.5" x14ac:dyDescent="0.35">
      <c r="A22" s="54" t="s">
        <v>29</v>
      </c>
      <c r="B22" s="55" t="s">
        <v>115</v>
      </c>
      <c r="C22" s="56" t="s">
        <v>68</v>
      </c>
      <c r="D22" s="54" t="s">
        <v>60</v>
      </c>
      <c r="E22" s="54" t="s">
        <v>61</v>
      </c>
      <c r="F22" s="54" t="s">
        <v>62</v>
      </c>
      <c r="G22" s="54" t="s">
        <v>69</v>
      </c>
      <c r="H22" s="54"/>
      <c r="I22" s="54"/>
      <c r="J22" s="54"/>
      <c r="K22" s="54"/>
      <c r="L22" s="54"/>
      <c r="M22" s="54" t="s">
        <v>33</v>
      </c>
      <c r="N22" s="54" t="s">
        <v>37</v>
      </c>
      <c r="O22" s="54" t="s">
        <v>35</v>
      </c>
      <c r="P22" s="55" t="s">
        <v>70</v>
      </c>
      <c r="Q22" s="57">
        <v>1979265919</v>
      </c>
      <c r="R22" s="57">
        <v>0</v>
      </c>
      <c r="S22" s="57">
        <v>0</v>
      </c>
      <c r="T22" s="57">
        <v>1979265919</v>
      </c>
      <c r="U22" s="57">
        <v>0</v>
      </c>
      <c r="V22" s="57">
        <v>1905657523</v>
      </c>
      <c r="W22" s="57">
        <v>73608396</v>
      </c>
      <c r="X22" s="57">
        <v>1890954279</v>
      </c>
      <c r="Y22" s="57">
        <v>1218557576</v>
      </c>
      <c r="Z22" s="57">
        <v>1218557576</v>
      </c>
      <c r="AA22" s="57">
        <v>1218557576</v>
      </c>
    </row>
    <row r="23" spans="1:27" ht="42" x14ac:dyDescent="0.35">
      <c r="A23" s="54" t="s">
        <v>29</v>
      </c>
      <c r="B23" s="55" t="s">
        <v>115</v>
      </c>
      <c r="C23" s="56" t="s">
        <v>71</v>
      </c>
      <c r="D23" s="54" t="s">
        <v>60</v>
      </c>
      <c r="E23" s="54" t="s">
        <v>61</v>
      </c>
      <c r="F23" s="54" t="s">
        <v>62</v>
      </c>
      <c r="G23" s="54" t="s">
        <v>72</v>
      </c>
      <c r="H23" s="54"/>
      <c r="I23" s="54"/>
      <c r="J23" s="54"/>
      <c r="K23" s="54"/>
      <c r="L23" s="54"/>
      <c r="M23" s="54" t="s">
        <v>33</v>
      </c>
      <c r="N23" s="54" t="s">
        <v>37</v>
      </c>
      <c r="O23" s="54" t="s">
        <v>35</v>
      </c>
      <c r="P23" s="55" t="s">
        <v>73</v>
      </c>
      <c r="Q23" s="57">
        <v>1950200000</v>
      </c>
      <c r="R23" s="57">
        <v>0</v>
      </c>
      <c r="S23" s="57">
        <v>0</v>
      </c>
      <c r="T23" s="57">
        <v>1950200000</v>
      </c>
      <c r="U23" s="57">
        <v>0</v>
      </c>
      <c r="V23" s="57">
        <v>1559945895</v>
      </c>
      <c r="W23" s="57">
        <v>390254105</v>
      </c>
      <c r="X23" s="57">
        <v>1546469194</v>
      </c>
      <c r="Y23" s="57">
        <v>841045104.52999997</v>
      </c>
      <c r="Z23" s="57">
        <v>841045104.52999997</v>
      </c>
      <c r="AA23" s="57">
        <v>841045104.52999997</v>
      </c>
    </row>
    <row r="24" spans="1:27" ht="42" x14ac:dyDescent="0.35">
      <c r="A24" s="54" t="s">
        <v>29</v>
      </c>
      <c r="B24" s="55" t="s">
        <v>115</v>
      </c>
      <c r="C24" s="56" t="s">
        <v>74</v>
      </c>
      <c r="D24" s="54" t="s">
        <v>60</v>
      </c>
      <c r="E24" s="54" t="s">
        <v>61</v>
      </c>
      <c r="F24" s="54" t="s">
        <v>62</v>
      </c>
      <c r="G24" s="54" t="s">
        <v>75</v>
      </c>
      <c r="H24" s="54"/>
      <c r="I24" s="54"/>
      <c r="J24" s="54"/>
      <c r="K24" s="54"/>
      <c r="L24" s="54"/>
      <c r="M24" s="54" t="s">
        <v>33</v>
      </c>
      <c r="N24" s="54" t="s">
        <v>37</v>
      </c>
      <c r="O24" s="54" t="s">
        <v>35</v>
      </c>
      <c r="P24" s="55" t="s">
        <v>76</v>
      </c>
      <c r="Q24" s="57">
        <v>3230772250</v>
      </c>
      <c r="R24" s="57">
        <v>0</v>
      </c>
      <c r="S24" s="57">
        <v>0</v>
      </c>
      <c r="T24" s="57">
        <v>3230772250</v>
      </c>
      <c r="U24" s="57">
        <v>0</v>
      </c>
      <c r="V24" s="57">
        <v>2590257439</v>
      </c>
      <c r="W24" s="57">
        <v>640514811</v>
      </c>
      <c r="X24" s="57">
        <v>2435444826</v>
      </c>
      <c r="Y24" s="57">
        <v>1301492258</v>
      </c>
      <c r="Z24" s="57">
        <v>1301492258</v>
      </c>
      <c r="AA24" s="57">
        <v>1301492258</v>
      </c>
    </row>
    <row r="25" spans="1:27" ht="31.5" x14ac:dyDescent="0.35">
      <c r="A25" s="54" t="s">
        <v>29</v>
      </c>
      <c r="B25" s="55" t="s">
        <v>115</v>
      </c>
      <c r="C25" s="56" t="s">
        <v>77</v>
      </c>
      <c r="D25" s="54" t="s">
        <v>60</v>
      </c>
      <c r="E25" s="54" t="s">
        <v>78</v>
      </c>
      <c r="F25" s="54" t="s">
        <v>62</v>
      </c>
      <c r="G25" s="54" t="s">
        <v>63</v>
      </c>
      <c r="H25" s="54"/>
      <c r="I25" s="54"/>
      <c r="J25" s="54"/>
      <c r="K25" s="54"/>
      <c r="L25" s="54"/>
      <c r="M25" s="54" t="s">
        <v>33</v>
      </c>
      <c r="N25" s="54" t="s">
        <v>37</v>
      </c>
      <c r="O25" s="54" t="s">
        <v>35</v>
      </c>
      <c r="P25" s="55" t="s">
        <v>79</v>
      </c>
      <c r="Q25" s="57">
        <v>2820000000</v>
      </c>
      <c r="R25" s="57">
        <v>0</v>
      </c>
      <c r="S25" s="57">
        <v>0</v>
      </c>
      <c r="T25" s="57">
        <v>2820000000</v>
      </c>
      <c r="U25" s="57">
        <v>0</v>
      </c>
      <c r="V25" s="57">
        <v>2787137872</v>
      </c>
      <c r="W25" s="57">
        <v>32862128</v>
      </c>
      <c r="X25" s="57">
        <v>2046694764</v>
      </c>
      <c r="Y25" s="57">
        <v>1007041301</v>
      </c>
      <c r="Z25" s="57">
        <v>1007041301</v>
      </c>
      <c r="AA25" s="57">
        <v>1007041301</v>
      </c>
    </row>
    <row r="26" spans="1:27" ht="31.5" x14ac:dyDescent="0.35">
      <c r="A26" s="54" t="s">
        <v>29</v>
      </c>
      <c r="B26" s="55" t="s">
        <v>115</v>
      </c>
      <c r="C26" s="56" t="s">
        <v>80</v>
      </c>
      <c r="D26" s="54" t="s">
        <v>60</v>
      </c>
      <c r="E26" s="54" t="s">
        <v>78</v>
      </c>
      <c r="F26" s="54" t="s">
        <v>62</v>
      </c>
      <c r="G26" s="54" t="s">
        <v>66</v>
      </c>
      <c r="H26" s="54"/>
      <c r="I26" s="54"/>
      <c r="J26" s="54"/>
      <c r="K26" s="54"/>
      <c r="L26" s="54"/>
      <c r="M26" s="54" t="s">
        <v>33</v>
      </c>
      <c r="N26" s="54" t="s">
        <v>34</v>
      </c>
      <c r="O26" s="54" t="s">
        <v>35</v>
      </c>
      <c r="P26" s="55" t="s">
        <v>81</v>
      </c>
      <c r="Q26" s="57">
        <v>4680722565</v>
      </c>
      <c r="R26" s="57">
        <v>0</v>
      </c>
      <c r="S26" s="57">
        <v>0</v>
      </c>
      <c r="T26" s="57">
        <v>4680722565</v>
      </c>
      <c r="U26" s="57">
        <v>0</v>
      </c>
      <c r="V26" s="57">
        <v>3692393360.1300001</v>
      </c>
      <c r="W26" s="57">
        <v>988329204.87</v>
      </c>
      <c r="X26" s="57">
        <v>2715630961.1300001</v>
      </c>
      <c r="Y26" s="57">
        <v>1373741686.8900001</v>
      </c>
      <c r="Z26" s="57">
        <v>1373741686.8900001</v>
      </c>
      <c r="AA26" s="57">
        <v>1373741686.8900001</v>
      </c>
    </row>
    <row r="27" spans="1:27" ht="31.5" x14ac:dyDescent="0.35">
      <c r="A27" s="54" t="s">
        <v>29</v>
      </c>
      <c r="B27" s="55" t="s">
        <v>115</v>
      </c>
      <c r="C27" s="56" t="s">
        <v>82</v>
      </c>
      <c r="D27" s="54" t="s">
        <v>60</v>
      </c>
      <c r="E27" s="54" t="s">
        <v>78</v>
      </c>
      <c r="F27" s="54" t="s">
        <v>62</v>
      </c>
      <c r="G27" s="54" t="s">
        <v>69</v>
      </c>
      <c r="H27" s="54"/>
      <c r="I27" s="54"/>
      <c r="J27" s="54"/>
      <c r="K27" s="54"/>
      <c r="L27" s="54"/>
      <c r="M27" s="54" t="s">
        <v>33</v>
      </c>
      <c r="N27" s="54" t="s">
        <v>37</v>
      </c>
      <c r="O27" s="54" t="s">
        <v>35</v>
      </c>
      <c r="P27" s="55" t="s">
        <v>83</v>
      </c>
      <c r="Q27" s="57">
        <v>856397372</v>
      </c>
      <c r="R27" s="57">
        <v>0</v>
      </c>
      <c r="S27" s="57">
        <v>0</v>
      </c>
      <c r="T27" s="57">
        <v>856397372</v>
      </c>
      <c r="U27" s="57">
        <v>0</v>
      </c>
      <c r="V27" s="57">
        <v>844815169</v>
      </c>
      <c r="W27" s="57">
        <v>11582203</v>
      </c>
      <c r="X27" s="57">
        <v>821565169</v>
      </c>
      <c r="Y27" s="57">
        <v>611936197</v>
      </c>
      <c r="Z27" s="57">
        <v>610039441</v>
      </c>
      <c r="AA27" s="57">
        <v>610039441</v>
      </c>
    </row>
    <row r="28" spans="1:27" ht="31.5" x14ac:dyDescent="0.35">
      <c r="A28" s="54" t="s">
        <v>29</v>
      </c>
      <c r="B28" s="55" t="s">
        <v>115</v>
      </c>
      <c r="C28" s="56" t="s">
        <v>113</v>
      </c>
      <c r="D28" s="54" t="s">
        <v>60</v>
      </c>
      <c r="E28" s="54" t="s">
        <v>78</v>
      </c>
      <c r="F28" s="54" t="s">
        <v>62</v>
      </c>
      <c r="G28" s="54" t="s">
        <v>72</v>
      </c>
      <c r="H28" s="54" t="s">
        <v>1</v>
      </c>
      <c r="I28" s="54" t="s">
        <v>1</v>
      </c>
      <c r="J28" s="54" t="s">
        <v>1</v>
      </c>
      <c r="K28" s="54" t="s">
        <v>1</v>
      </c>
      <c r="L28" s="54" t="s">
        <v>1</v>
      </c>
      <c r="M28" s="54" t="s">
        <v>33</v>
      </c>
      <c r="N28" s="54" t="s">
        <v>34</v>
      </c>
      <c r="O28" s="54" t="s">
        <v>35</v>
      </c>
      <c r="P28" s="55" t="s">
        <v>114</v>
      </c>
      <c r="Q28" s="57">
        <v>26859000000</v>
      </c>
      <c r="R28" s="57">
        <v>0</v>
      </c>
      <c r="S28" s="57">
        <v>0</v>
      </c>
      <c r="T28" s="57">
        <v>26859000000</v>
      </c>
      <c r="U28" s="57">
        <v>0</v>
      </c>
      <c r="V28" s="57">
        <v>26809000000</v>
      </c>
      <c r="W28" s="57">
        <v>50000000</v>
      </c>
      <c r="X28" s="57">
        <v>110358334</v>
      </c>
      <c r="Y28" s="57">
        <v>59398750</v>
      </c>
      <c r="Z28" s="57">
        <v>59398750</v>
      </c>
      <c r="AA28" s="57">
        <v>59398750</v>
      </c>
    </row>
    <row r="29" spans="1:27" x14ac:dyDescent="0.35">
      <c r="A29" s="54" t="s">
        <v>1</v>
      </c>
      <c r="B29" s="55" t="s">
        <v>1</v>
      </c>
      <c r="C29" s="56" t="s">
        <v>1</v>
      </c>
      <c r="D29" s="54" t="s">
        <v>1</v>
      </c>
      <c r="E29" s="54" t="s">
        <v>1</v>
      </c>
      <c r="F29" s="54" t="s">
        <v>1</v>
      </c>
      <c r="G29" s="54" t="s">
        <v>1</v>
      </c>
      <c r="H29" s="54" t="s">
        <v>1</v>
      </c>
      <c r="I29" s="54" t="s">
        <v>1</v>
      </c>
      <c r="J29" s="54" t="s">
        <v>1</v>
      </c>
      <c r="K29" s="54" t="s">
        <v>1</v>
      </c>
      <c r="L29" s="54" t="s">
        <v>1</v>
      </c>
      <c r="M29" s="54" t="s">
        <v>1</v>
      </c>
      <c r="N29" s="54" t="s">
        <v>1</v>
      </c>
      <c r="O29" s="54" t="s">
        <v>1</v>
      </c>
      <c r="P29" s="55" t="s">
        <v>1</v>
      </c>
      <c r="Q29" s="57">
        <v>68368917633</v>
      </c>
      <c r="R29" s="57">
        <v>0</v>
      </c>
      <c r="S29" s="57">
        <v>0</v>
      </c>
      <c r="T29" s="57">
        <v>68368917633</v>
      </c>
      <c r="U29" s="57">
        <v>1548000000</v>
      </c>
      <c r="V29" s="57">
        <v>60937418765.129997</v>
      </c>
      <c r="W29" s="57">
        <v>5883498867.8699999</v>
      </c>
      <c r="X29" s="57">
        <v>29465137090.32</v>
      </c>
      <c r="Y29" s="57">
        <v>20296175119.259998</v>
      </c>
      <c r="Z29" s="57">
        <v>20294278363.259998</v>
      </c>
      <c r="AA29" s="57">
        <v>20294278363.259998</v>
      </c>
    </row>
    <row r="30" spans="1:27" x14ac:dyDescent="0.35">
      <c r="A30" s="54" t="s">
        <v>1</v>
      </c>
      <c r="B30" s="58" t="s">
        <v>1</v>
      </c>
      <c r="C30" s="56" t="s">
        <v>1</v>
      </c>
      <c r="D30" s="54" t="s">
        <v>1</v>
      </c>
      <c r="E30" s="54" t="s">
        <v>1</v>
      </c>
      <c r="F30" s="54" t="s">
        <v>1</v>
      </c>
      <c r="G30" s="54" t="s">
        <v>1</v>
      </c>
      <c r="H30" s="54" t="s">
        <v>1</v>
      </c>
      <c r="I30" s="54" t="s">
        <v>1</v>
      </c>
      <c r="J30" s="54" t="s">
        <v>1</v>
      </c>
      <c r="K30" s="54" t="s">
        <v>1</v>
      </c>
      <c r="L30" s="54" t="s">
        <v>1</v>
      </c>
      <c r="M30" s="54" t="s">
        <v>1</v>
      </c>
      <c r="N30" s="54" t="s">
        <v>1</v>
      </c>
      <c r="O30" s="54" t="s">
        <v>1</v>
      </c>
      <c r="P30" s="55" t="s">
        <v>1</v>
      </c>
      <c r="Q30" s="59" t="s">
        <v>1</v>
      </c>
      <c r="R30" s="59" t="s">
        <v>1</v>
      </c>
      <c r="S30" s="59" t="s">
        <v>1</v>
      </c>
      <c r="T30" s="59" t="s">
        <v>1</v>
      </c>
      <c r="U30" s="59" t="s">
        <v>1</v>
      </c>
      <c r="V30" s="59" t="s">
        <v>1</v>
      </c>
      <c r="W30" s="59" t="s">
        <v>1</v>
      </c>
      <c r="X30" s="59" t="s">
        <v>1</v>
      </c>
      <c r="Y30" s="59" t="s">
        <v>1</v>
      </c>
      <c r="Z30" s="59" t="s">
        <v>1</v>
      </c>
      <c r="AA30" s="59" t="s">
        <v>1</v>
      </c>
    </row>
    <row r="31" spans="1:27" ht="0" hidden="1" customHeight="1" x14ac:dyDescent="0.35"/>
    <row r="32" spans="1:27" ht="34" customHeight="1" x14ac:dyDescent="0.35"/>
    <row r="33" ht="0" hidden="1" customHeight="1" x14ac:dyDescent="0.35"/>
    <row r="34" ht="34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1"/>
  <sheetViews>
    <sheetView tabSelected="1" zoomScale="110" zoomScaleNormal="110" workbookViewId="0">
      <selection activeCell="C7" sqref="C7"/>
    </sheetView>
  </sheetViews>
  <sheetFormatPr baseColWidth="10" defaultColWidth="11.453125" defaultRowHeight="11.5" x14ac:dyDescent="0.25"/>
  <cols>
    <col min="1" max="1" width="11.453125" style="31"/>
    <col min="2" max="2" width="16.7265625" style="31" customWidth="1"/>
    <col min="3" max="3" width="14.54296875" style="31" customWidth="1"/>
    <col min="4" max="4" width="15.1796875" style="31" customWidth="1"/>
    <col min="5" max="5" width="11.453125" style="31"/>
    <col min="6" max="6" width="16.81640625" style="31" customWidth="1"/>
    <col min="7" max="7" width="11.453125" style="31"/>
    <col min="8" max="8" width="13.08984375" style="31" customWidth="1"/>
    <col min="9" max="9" width="11.453125" style="31"/>
    <col min="10" max="10" width="14" style="31" customWidth="1"/>
    <col min="11" max="16384" width="11.453125" style="31"/>
  </cols>
  <sheetData>
    <row r="2" spans="2:11" ht="12" thickBot="1" x14ac:dyDescent="0.3">
      <c r="B2" s="70" t="s">
        <v>125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34.5" x14ac:dyDescent="0.25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12" t="s">
        <v>126</v>
      </c>
      <c r="I3" s="13" t="s">
        <v>127</v>
      </c>
      <c r="J3" s="2" t="s">
        <v>89</v>
      </c>
      <c r="K3" s="2" t="s">
        <v>90</v>
      </c>
    </row>
    <row r="4" spans="2:11" x14ac:dyDescent="0.25">
      <c r="B4" s="32" t="s">
        <v>109</v>
      </c>
      <c r="C4" s="33">
        <f>+FUNCIONAMIENTO!B8</f>
        <v>18071000000</v>
      </c>
      <c r="D4" s="33">
        <f>+FUNCIONAMIENTO!C8</f>
        <v>13413691915</v>
      </c>
      <c r="E4" s="34">
        <f>D4/C4</f>
        <v>0.74227723507276855</v>
      </c>
      <c r="F4" s="33">
        <f>+FUNCIONAMIENTO!E8</f>
        <v>11157406002.190001</v>
      </c>
      <c r="G4" s="4">
        <f>+F4/C4</f>
        <v>0.61742050811742577</v>
      </c>
      <c r="H4" s="33">
        <f>+FUNCIONAMIENTO!G8</f>
        <v>10354501116.84</v>
      </c>
      <c r="I4" s="4">
        <f t="shared" ref="I4:I6" si="0">H4/C4</f>
        <v>0.57298993508051577</v>
      </c>
      <c r="J4" s="33">
        <f>+FUNCIONAMIENTO!I8</f>
        <v>10354501116.84</v>
      </c>
      <c r="K4" s="4">
        <f>+J4/C4</f>
        <v>0.57298993508051577</v>
      </c>
    </row>
    <row r="5" spans="2:11" x14ac:dyDescent="0.25">
      <c r="B5" s="32" t="s">
        <v>124</v>
      </c>
      <c r="C5" s="33">
        <f>+'SERV DEUDA PÚB'!B5</f>
        <v>8861530</v>
      </c>
      <c r="D5" s="33">
        <v>0</v>
      </c>
      <c r="E5" s="34">
        <f>D5/C5</f>
        <v>0</v>
      </c>
      <c r="F5" s="33">
        <v>0</v>
      </c>
      <c r="G5" s="4">
        <f>+F5/C5</f>
        <v>0</v>
      </c>
      <c r="H5" s="33">
        <v>0</v>
      </c>
      <c r="I5" s="4">
        <f t="shared" si="0"/>
        <v>0</v>
      </c>
      <c r="J5" s="33">
        <v>0</v>
      </c>
      <c r="K5" s="41" t="e">
        <f>+J5/F5</f>
        <v>#DIV/0!</v>
      </c>
    </row>
    <row r="6" spans="2:11" x14ac:dyDescent="0.25">
      <c r="B6" s="32" t="s">
        <v>107</v>
      </c>
      <c r="C6" s="33">
        <f>+INVERSIÓN!D13</f>
        <v>50289056103</v>
      </c>
      <c r="D6" s="35">
        <f>+INVERSIÓN!E13</f>
        <v>47523726850.130005</v>
      </c>
      <c r="E6" s="34">
        <f>D6/C6</f>
        <v>0.94501131126410165</v>
      </c>
      <c r="F6" s="35">
        <f>+INVERSIÓN!G13</f>
        <v>18307731088.130001</v>
      </c>
      <c r="G6" s="4">
        <f>+F6/C6</f>
        <v>0.36405000425207523</v>
      </c>
      <c r="H6" s="35">
        <f>+INVERSIÓN!I13</f>
        <v>9941674002.4200001</v>
      </c>
      <c r="I6" s="4">
        <f t="shared" si="0"/>
        <v>0.197690606521981</v>
      </c>
      <c r="J6" s="35">
        <f>+INVERSIÓN!K13</f>
        <v>9939777246.4200001</v>
      </c>
      <c r="K6" s="4">
        <f>+J6/C6</f>
        <v>0.19765288944898374</v>
      </c>
    </row>
    <row r="7" spans="2:11" x14ac:dyDescent="0.25">
      <c r="B7" s="32" t="s">
        <v>108</v>
      </c>
      <c r="C7" s="33">
        <f>SUM(C4:C6)</f>
        <v>68368917633</v>
      </c>
      <c r="D7" s="36">
        <f>SUM(D4:D6)</f>
        <v>60937418765.130005</v>
      </c>
      <c r="E7" s="34">
        <f>D7/C7</f>
        <v>0.89130296156271172</v>
      </c>
      <c r="F7" s="36">
        <f>SUM(F4:F6)</f>
        <v>29465137090.32</v>
      </c>
      <c r="G7" s="40">
        <f>+F7/C7</f>
        <v>0.4309727009060898</v>
      </c>
      <c r="H7" s="33">
        <f>SUM(H4:H6)</f>
        <v>20296175119.260002</v>
      </c>
      <c r="I7" s="40">
        <f>H7/C7</f>
        <v>0.29686260689701977</v>
      </c>
      <c r="J7" s="36">
        <f>SUM(J4:J6)</f>
        <v>20294278363.260002</v>
      </c>
      <c r="K7" s="4">
        <f>+J7/C7</f>
        <v>0.29683486393917186</v>
      </c>
    </row>
    <row r="9" spans="2:11" x14ac:dyDescent="0.25">
      <c r="F9" s="37"/>
    </row>
    <row r="10" spans="2:11" x14ac:dyDescent="0.25">
      <c r="C10" s="38"/>
    </row>
    <row r="11" spans="2:11" x14ac:dyDescent="0.25">
      <c r="C11" s="38"/>
      <c r="D11" s="39"/>
    </row>
  </sheetData>
  <mergeCells count="1">
    <mergeCell ref="B2:K2"/>
  </mergeCells>
  <conditionalFormatting sqref="I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EJECUCION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Henry Andres Naranjo</cp:lastModifiedBy>
  <cp:lastPrinted>2021-11-04T13:28:01Z</cp:lastPrinted>
  <dcterms:created xsi:type="dcterms:W3CDTF">2021-01-12T16:53:24Z</dcterms:created>
  <dcterms:modified xsi:type="dcterms:W3CDTF">2022-09-28T22:51:35Z</dcterms:modified>
</cp:coreProperties>
</file>