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192.127.28.99\secretaria_general\PRESUPUESTO\PRESUPUESTO 2022\INFORMES EJECUCION PRESUPUESTAL 2022\SEPTIEMBRE\"/>
    </mc:Choice>
  </mc:AlternateContent>
  <bookViews>
    <workbookView xWindow="0" yWindow="0" windowWidth="28800" windowHeight="11730" activeTab="4"/>
  </bookViews>
  <sheets>
    <sheet name="FUNCIONAMIENTO" sheetId="2" r:id="rId1"/>
    <sheet name="SERV DEUDA PÚB" sheetId="5" r:id="rId2"/>
    <sheet name="INVERSIÓN" sheetId="3" r:id="rId3"/>
    <sheet name="EJECUCION POR RUBROS" sheetId="6" r:id="rId4"/>
    <sheet name="RESUMEN" sheetId="4" r:id="rId5"/>
  </sheets>
  <definedNames>
    <definedName name="_xlnm.Print_Area" localSheetId="0">FUNCIONAMIENTO!$A$1:$M$11</definedName>
    <definedName name="_xlnm.Print_Area" localSheetId="2">INVERSIÓN!$A$1:$XFB$16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4" l="1"/>
  <c r="C4" i="4"/>
  <c r="D4" i="4"/>
  <c r="E4" i="4"/>
  <c r="F4" i="4"/>
  <c r="G4" i="4"/>
  <c r="H4" i="4"/>
  <c r="I4" i="4"/>
  <c r="J4" i="4"/>
  <c r="K4" i="4"/>
  <c r="C5" i="4"/>
  <c r="E5" i="4"/>
  <c r="G5" i="4"/>
  <c r="I5" i="4"/>
  <c r="K5" i="4"/>
  <c r="C6" i="4"/>
  <c r="D6" i="4"/>
  <c r="E6" i="4"/>
  <c r="F6" i="4"/>
  <c r="G6" i="4"/>
  <c r="H6" i="4"/>
  <c r="I6" i="4"/>
  <c r="J6" i="4"/>
  <c r="K6" i="4"/>
  <c r="C7" i="4"/>
  <c r="D7" i="4"/>
  <c r="E7" i="4"/>
  <c r="F7" i="4"/>
  <c r="H7" i="4"/>
  <c r="I7" i="4"/>
  <c r="J7" i="4"/>
  <c r="K7" i="4"/>
  <c r="AA25" i="6" l="1"/>
  <c r="Y25" i="6"/>
  <c r="X25" i="6"/>
  <c r="V25" i="6"/>
  <c r="Q25" i="6"/>
  <c r="AA21" i="6"/>
  <c r="Y21" i="6"/>
  <c r="X21" i="6"/>
  <c r="V21" i="6"/>
  <c r="Q21" i="6"/>
  <c r="AA18" i="6"/>
  <c r="Y18" i="6"/>
  <c r="X18" i="6"/>
  <c r="V18" i="6"/>
  <c r="Q18" i="6"/>
  <c r="AA14" i="6"/>
  <c r="Y14" i="6"/>
  <c r="X14" i="6"/>
  <c r="V14" i="6"/>
  <c r="Q14" i="6"/>
  <c r="AA12" i="6"/>
  <c r="Y12" i="6"/>
  <c r="X12" i="6"/>
  <c r="V12" i="6"/>
  <c r="Q12" i="6"/>
  <c r="I13" i="3"/>
  <c r="H8" i="3"/>
  <c r="J5" i="2"/>
  <c r="J6" i="2"/>
  <c r="J7" i="2"/>
  <c r="J4" i="2"/>
  <c r="L5" i="3"/>
  <c r="L6" i="3"/>
  <c r="L7" i="3"/>
  <c r="L8" i="3"/>
  <c r="L9" i="3"/>
  <c r="L10" i="3"/>
  <c r="L11" i="3"/>
  <c r="L12" i="3"/>
  <c r="F4" i="3"/>
  <c r="J4" i="3"/>
  <c r="L4" i="3"/>
  <c r="J7" i="3"/>
  <c r="H5" i="5"/>
  <c r="F5" i="5"/>
  <c r="G8" i="2"/>
  <c r="H8" i="2" s="1"/>
  <c r="J5" i="3"/>
  <c r="J6" i="3"/>
  <c r="J8" i="3"/>
  <c r="J9" i="3"/>
  <c r="J10" i="3"/>
  <c r="J11" i="3"/>
  <c r="J12" i="3"/>
  <c r="H5" i="2"/>
  <c r="H6" i="2"/>
  <c r="H7" i="2"/>
  <c r="H4" i="2"/>
  <c r="I6" i="5" l="1"/>
  <c r="F9" i="3" l="1"/>
  <c r="H9" i="3"/>
  <c r="F7" i="3"/>
  <c r="H7" i="3"/>
  <c r="F5" i="3"/>
  <c r="H5" i="3"/>
  <c r="E6" i="5" l="1"/>
  <c r="C6" i="5"/>
  <c r="B6" i="5"/>
  <c r="D5" i="5"/>
  <c r="D4" i="2"/>
  <c r="F4" i="2"/>
  <c r="D6" i="5" l="1"/>
  <c r="F6" i="5"/>
  <c r="B8" i="2" l="1"/>
  <c r="E13" i="3" l="1"/>
  <c r="D13" i="3"/>
  <c r="J13" i="3" s="1"/>
  <c r="K13" i="3" l="1"/>
  <c r="L13" i="3" s="1"/>
  <c r="G13" i="3"/>
  <c r="H12" i="3"/>
  <c r="F12" i="3"/>
  <c r="H11" i="3" l="1"/>
  <c r="F11" i="3"/>
  <c r="H10" i="3"/>
  <c r="F10" i="3"/>
  <c r="F8" i="3"/>
  <c r="H6" i="3"/>
  <c r="F6" i="3"/>
  <c r="H4" i="3"/>
  <c r="D6" i="2"/>
  <c r="I8" i="2"/>
  <c r="E8" i="2"/>
  <c r="C8" i="2"/>
  <c r="F7" i="2"/>
  <c r="D7" i="2"/>
  <c r="F6" i="2"/>
  <c r="F5" i="2"/>
  <c r="D5" i="2"/>
  <c r="J8" i="2" l="1"/>
  <c r="XFB10" i="3"/>
  <c r="H13" i="3"/>
  <c r="F13" i="3"/>
  <c r="F8" i="2"/>
  <c r="D8" i="2"/>
</calcChain>
</file>

<file path=xl/sharedStrings.xml><?xml version="1.0" encoding="utf-8"?>
<sst xmlns="http://schemas.openxmlformats.org/spreadsheetml/2006/main" count="502" uniqueCount="132">
  <si>
    <t>Año Fiscal:</t>
  </si>
  <si>
    <t/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</si>
  <si>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</si>
  <si>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</si>
  <si>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</si>
  <si>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</si>
  <si>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</si>
  <si>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</si>
  <si>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</si>
  <si>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</si>
  <si>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</si>
  <si>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</si>
  <si>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</si>
  <si>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</si>
  <si>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</si>
  <si>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</si>
  <si>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</si>
  <si>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</si>
  <si>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</si>
  <si>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</si>
  <si>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</si>
  <si>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</si>
  <si>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</si>
  <si>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</si>
  <si>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</si>
  <si>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</si>
  <si>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</si>
  <si>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</si>
  <si>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</si>
  <si>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</si>
  <si>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</si>
  <si>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</si>
  <si>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</si>
  <si>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</si>
  <si>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</si>
  <si>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</si>
  <si>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</si>
  <si>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</si>
  <si>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</si>
  <si>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</si>
  <si>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</si>
  <si>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</si>
  <si>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</si>
  <si>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</si>
  <si>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</si>
  <si>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</si>
  <si>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</si>
  <si>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</si>
  <si>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</si>
  <si>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</si>
  <si>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</si>
  <si>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</si>
  <si>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</si>
  <si>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10</t>
  </si>
  <si>
    <t>A-08-01</t>
  </si>
  <si>
    <t>08</t>
  </si>
  <si>
    <t>IMPUESTOS</t>
  </si>
  <si>
    <t>A-08-04-01</t>
  </si>
  <si>
    <t>CUOTA DE FISCALIZACIÓN Y AUDITAJE</t>
  </si>
  <si>
    <t>C-1304-1000-4</t>
  </si>
  <si>
    <t>C</t>
  </si>
  <si>
    <t>1304</t>
  </si>
  <si>
    <t>1000</t>
  </si>
  <si>
    <t>4</t>
  </si>
  <si>
    <t>IMPLEMENTACIÓN DE LA SUPERVISIÓN BASADA EN RIESGOS EN LA SUPERINTENDENCIA DE LA ECONOMÍA SOLIDARIA A NIVEL  NACIONAL</t>
  </si>
  <si>
    <t>C-1304-1000-5</t>
  </si>
  <si>
    <t>5</t>
  </si>
  <si>
    <t>PREVENCIÓN DE LOS RIESGOS JURÍDICOS Y FINANCIEROS DE LAS ORGANIZACIONES SOLIDARIAS A NIVEL   NACIONAL</t>
  </si>
  <si>
    <t>C-1304-1000-6</t>
  </si>
  <si>
    <t>6</t>
  </si>
  <si>
    <t>FORTALECIMIENTO DE LA SUPERVISIÓN DE FONDOS DE EMPLEADOS Y MUTUALES QUE EJERCEN LA ACTIVIDAD DE AHORRO Y CRÉDITO A NIVEL  NACIONAL</t>
  </si>
  <si>
    <t>C-1304-1000-7</t>
  </si>
  <si>
    <t>7</t>
  </si>
  <si>
    <t>FORTALECIMIENTO DEL BUEN GOBIERNO EN LAS COOPERATIVAS DE AHORRO Y CRÉDITO A NIVEL  NACIONAL</t>
  </si>
  <si>
    <t>C-1304-1000-8</t>
  </si>
  <si>
    <t>8</t>
  </si>
  <si>
    <t>FORTALECIMIENTO DEL SECTOR DE LA ECONOMÍA SOLIDARÍA EN MATERIA NORMATIVA Y REGULATORIA A NIVEL  NACIONAL</t>
  </si>
  <si>
    <t>C-1399-1000-4</t>
  </si>
  <si>
    <t>1399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</si>
  <si>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</si>
  <si>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</si>
  <si>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</si>
  <si>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</si>
  <si>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</si>
  <si>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APROPIACIÓN VIGENTE</t>
  </si>
  <si>
    <t xml:space="preserve">CDP´S </t>
  </si>
  <si>
    <t>% DE EJEC. CDP</t>
  </si>
  <si>
    <t>COMPROMISOS - RP</t>
  </si>
  <si>
    <t>% DE EJEC. 
RP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</si>
  <si>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</si>
  <si>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</si>
  <si>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</si>
  <si>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</si>
  <si>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</si>
  <si>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</si>
  <si>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TOTALES</t>
  </si>
  <si>
    <t>34                                                            -…………………………………………………………………………………………………………………..</t>
  </si>
  <si>
    <t>lñññññññññññññññññññññññZ</t>
  </si>
  <si>
    <t>PROYECTO DE INVERSIÓN</t>
  </si>
  <si>
    <t>LIDER</t>
  </si>
  <si>
    <t>DELEGATURA FINANCIERA</t>
  </si>
  <si>
    <t>PREVENCIÓN DE LOS RIESGOS JURÍDICOS Y FINANCIEROS DE LAS ORGANIZACIONES SOLIDARIAS A NIVEL NACIONAL</t>
  </si>
  <si>
    <t>DELEGATURA  ASOCIATIVA</t>
  </si>
  <si>
    <t>DESPACHO</t>
  </si>
  <si>
    <t>SECRETARIA GENERAL</t>
  </si>
  <si>
    <t>PLANEACIÓN Y SISTEMAS</t>
  </si>
  <si>
    <t>TIPO DE PRESUP</t>
  </si>
  <si>
    <t>INVERSIÓN</t>
  </si>
  <si>
    <t>TOTAL</t>
  </si>
  <si>
    <t>FUNCIONAMIENTO</t>
  </si>
  <si>
    <t>Vigencia:</t>
  </si>
  <si>
    <t>Actual</t>
  </si>
  <si>
    <t>Periodo:</t>
  </si>
  <si>
    <t>C-1399-1000-7</t>
  </si>
  <si>
    <t>ADQUISICIÓN DE UNA NUEVA SEDE INTEGRADA PARA LA SUPERSOLIDARIA EN BOGOTÁ</t>
  </si>
  <si>
    <t>SUPERINTENDENCIA DE LA ECONOMÍA SOLIDARIA</t>
  </si>
  <si>
    <t>A-02</t>
  </si>
  <si>
    <t>ADQUISICIÓN DE BIENES  Y SERVICIOS</t>
  </si>
  <si>
    <t>A-03-10</t>
  </si>
  <si>
    <t>SENTENCIAS Y CONCILIACIONES</t>
  </si>
  <si>
    <t>B-10-04-01</t>
  </si>
  <si>
    <t>B</t>
  </si>
  <si>
    <t>APORTES AL FONDO DE CONTINGENCIAS</t>
  </si>
  <si>
    <t xml:space="preserve">SERVICIO DE LA DEUDA PÚBLICA INTERNA </t>
  </si>
  <si>
    <t>PRESUPUESTO VIGENCIA 2022</t>
  </si>
  <si>
    <t xml:space="preserve">OBLIGACIONES </t>
  </si>
  <si>
    <t>% DE EJEC. 
OBL</t>
  </si>
  <si>
    <t xml:space="preserve">SUPERINTENDENCIA DE LA ECONOMÍA SOLIDARIA 
GASTOS DE FUNCIONAMIENTO -  30 DE SEPTIEMBRE 2022
</t>
  </si>
  <si>
    <t xml:space="preserve">
SUPERINTENDENCIA DE LA ECONOMIA SOLIDARIA
GASTOS DE INVERSIÓN - 30 DE SEPTIEMBRE DE 2022</t>
  </si>
  <si>
    <t>Enero-Septiembre</t>
  </si>
  <si>
    <t>SERV DEUDA PÚBLICA</t>
  </si>
  <si>
    <t xml:space="preserve">SUPERINTENDENCIA DE LA ECONOMÍA SOLIDARIA 
SERVICIO DE LA DEUDA PUBLICA -  30 DE SEPTIEMBRE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</si>
</sst>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_-;\-* #,##0.00_-;_-* &quot;-&quot;_-;_-@_-"/>
  </numFmts>
  <fonts count="13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rgb="FFFF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7">
    <xf numFmtId="0" fontId="0" fillId="0" borderId="0" xfId="0" applyFont="1" applyFill="1" applyBorder="1"/>
    <xf numFmtId="0" fontId="3" fillId="0" borderId="0" xfId="0" applyFont="1"/>
    <xf numFmtId="41" fontId="4" fillId="3" borderId="6" xfId="2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0" fontId="5" fillId="0" borderId="6" xfId="3" applyNumberFormat="1" applyFont="1" applyFill="1" applyBorder="1" applyAlignment="1">
      <alignment horizontal="center" vertical="center"/>
    </xf>
    <xf numFmtId="41" fontId="3" fillId="0" borderId="6" xfId="2" applyFont="1" applyFill="1" applyBorder="1" applyAlignment="1">
      <alignment horizontal="center" vertical="center" wrapText="1"/>
    </xf>
    <xf numFmtId="10" fontId="3" fillId="0" borderId="0" xfId="0" applyNumberFormat="1" applyFont="1"/>
    <xf numFmtId="0" fontId="2" fillId="3" borderId="8" xfId="0" applyFont="1" applyFill="1" applyBorder="1" applyAlignment="1">
      <alignment horizontal="center" vertical="center"/>
    </xf>
    <xf numFmtId="41" fontId="2" fillId="3" borderId="9" xfId="2" applyFont="1" applyFill="1" applyBorder="1" applyAlignment="1">
      <alignment horizontal="center" vertical="center" wrapText="1"/>
    </xf>
    <xf numFmtId="10" fontId="4" fillId="3" borderId="9" xfId="3" applyNumberFormat="1" applyFont="1" applyFill="1" applyBorder="1" applyAlignment="1">
      <alignment horizontal="center" vertical="center"/>
    </xf>
    <xf numFmtId="0" fontId="3" fillId="0" borderId="0" xfId="0" applyFont="1" applyFill="1"/>
    <xf numFmtId="0" fontId="5" fillId="0" borderId="0" xfId="0" applyFont="1" applyFill="1"/>
    <xf numFmtId="41" fontId="4" fillId="4" borderId="3" xfId="2" applyFont="1" applyFill="1" applyBorder="1" applyAlignment="1">
      <alignment horizontal="center" vertical="center" wrapText="1"/>
    </xf>
    <xf numFmtId="165" fontId="4" fillId="4" borderId="3" xfId="1" applyNumberFormat="1" applyFont="1" applyFill="1" applyBorder="1" applyAlignment="1">
      <alignment horizontal="center" vertical="center" wrapText="1"/>
    </xf>
    <xf numFmtId="165" fontId="4" fillId="4" borderId="4" xfId="1" applyNumberFormat="1" applyFont="1" applyFill="1" applyBorder="1" applyAlignment="1">
      <alignment horizontal="center" vertical="center" wrapText="1"/>
    </xf>
    <xf numFmtId="41" fontId="4" fillId="4" borderId="9" xfId="2" applyFont="1" applyFill="1" applyBorder="1" applyAlignment="1">
      <alignment horizontal="center" vertical="center"/>
    </xf>
    <xf numFmtId="10" fontId="4" fillId="4" borderId="9" xfId="3" applyNumberFormat="1" applyFont="1" applyFill="1" applyBorder="1" applyAlignment="1">
      <alignment horizontal="center" vertical="center"/>
    </xf>
    <xf numFmtId="0" fontId="4" fillId="0" borderId="0" xfId="0" applyFont="1" applyFill="1"/>
    <xf numFmtId="10" fontId="5" fillId="0" borderId="7" xfId="3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10" fontId="4" fillId="3" borderId="10" xfId="3" applyNumberFormat="1" applyFont="1" applyFill="1" applyBorder="1" applyAlignment="1">
      <alignment horizontal="center" vertical="center"/>
    </xf>
    <xf numFmtId="41" fontId="4" fillId="3" borderId="17" xfId="2" applyFont="1" applyFill="1" applyBorder="1" applyAlignment="1">
      <alignment horizontal="center" vertical="center" wrapText="1"/>
    </xf>
    <xf numFmtId="41" fontId="4" fillId="3" borderId="18" xfId="2" applyFont="1" applyFill="1" applyBorder="1" applyAlignment="1">
      <alignment horizontal="center" vertical="center" wrapText="1"/>
    </xf>
    <xf numFmtId="165" fontId="4" fillId="3" borderId="18" xfId="1" applyNumberFormat="1" applyFont="1" applyFill="1" applyBorder="1" applyAlignment="1">
      <alignment horizontal="center" vertical="center" wrapText="1"/>
    </xf>
    <xf numFmtId="166" fontId="4" fillId="3" borderId="18" xfId="1" applyNumberFormat="1" applyFont="1" applyFill="1" applyBorder="1" applyAlignment="1">
      <alignment horizontal="center" vertical="center" wrapText="1"/>
    </xf>
    <xf numFmtId="165" fontId="4" fillId="3" borderId="19" xfId="1" applyNumberFormat="1" applyFont="1" applyFill="1" applyBorder="1" applyAlignment="1">
      <alignment horizontal="center" vertical="center" wrapText="1"/>
    </xf>
    <xf numFmtId="0" fontId="7" fillId="0" borderId="0" xfId="0" applyFont="1"/>
    <xf numFmtId="9" fontId="7" fillId="0" borderId="0" xfId="0" applyNumberFormat="1" applyFont="1"/>
    <xf numFmtId="9" fontId="5" fillId="0" borderId="0" xfId="0" applyNumberFormat="1" applyFont="1" applyFill="1"/>
    <xf numFmtId="10" fontId="7" fillId="0" borderId="0" xfId="0" applyNumberFormat="1" applyFont="1" applyFill="1"/>
    <xf numFmtId="0" fontId="5" fillId="0" borderId="0" xfId="0" applyFont="1" applyFill="1" applyBorder="1"/>
    <xf numFmtId="0" fontId="8" fillId="2" borderId="6" xfId="0" applyFont="1" applyFill="1" applyBorder="1"/>
    <xf numFmtId="41" fontId="3" fillId="2" borderId="6" xfId="2" applyFont="1" applyFill="1" applyBorder="1" applyAlignment="1">
      <alignment horizontal="center" vertical="center" wrapText="1"/>
    </xf>
    <xf numFmtId="10" fontId="5" fillId="2" borderId="6" xfId="3" applyNumberFormat="1" applyFont="1" applyFill="1" applyBorder="1" applyAlignment="1">
      <alignment horizontal="center" vertical="center"/>
    </xf>
    <xf numFmtId="41" fontId="5" fillId="2" borderId="6" xfId="2" applyFont="1" applyFill="1" applyBorder="1" applyAlignment="1">
      <alignment horizontal="center" vertical="center"/>
    </xf>
    <xf numFmtId="41" fontId="8" fillId="2" borderId="6" xfId="0" applyNumberFormat="1" applyFont="1" applyFill="1" applyBorder="1"/>
    <xf numFmtId="4" fontId="5" fillId="0" borderId="0" xfId="0" applyNumberFormat="1" applyFont="1" applyFill="1" applyBorder="1"/>
    <xf numFmtId="41" fontId="5" fillId="0" borderId="0" xfId="0" applyNumberFormat="1" applyFont="1" applyFill="1" applyBorder="1"/>
    <xf numFmtId="168" fontId="5" fillId="0" borderId="0" xfId="0" applyNumberFormat="1" applyFont="1" applyFill="1" applyBorder="1"/>
    <xf numFmtId="10" fontId="4" fillId="5" borderId="6" xfId="3" applyNumberFormat="1" applyFont="1" applyFill="1" applyBorder="1" applyAlignment="1">
      <alignment horizontal="center" vertical="center"/>
    </xf>
    <xf numFmtId="0" fontId="5" fillId="0" borderId="6" xfId="3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41" fontId="5" fillId="2" borderId="6" xfId="2" applyFont="1" applyFill="1" applyBorder="1" applyAlignment="1">
      <alignment horizontal="center" vertical="center" wrapText="1"/>
    </xf>
    <xf numFmtId="41" fontId="5" fillId="2" borderId="6" xfId="2" applyFont="1" applyFill="1" applyBorder="1" applyAlignment="1">
      <alignment vertical="center"/>
    </xf>
    <xf numFmtId="10" fontId="5" fillId="2" borderId="7" xfId="3" applyNumberFormat="1" applyFont="1" applyFill="1" applyBorder="1" applyAlignment="1">
      <alignment horizontal="center" vertical="center"/>
    </xf>
    <xf numFmtId="167" fontId="0" fillId="2" borderId="0" xfId="0" applyNumberFormat="1" applyFill="1"/>
    <xf numFmtId="0" fontId="5" fillId="2" borderId="0" xfId="0" applyFont="1" applyFill="1"/>
    <xf numFmtId="41" fontId="5" fillId="2" borderId="0" xfId="2" applyFont="1" applyFill="1"/>
    <xf numFmtId="41" fontId="5" fillId="2" borderId="0" xfId="0" applyNumberFormat="1" applyFont="1" applyFill="1"/>
    <xf numFmtId="0" fontId="9" fillId="0" borderId="1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vertical="center" wrapText="1" readingOrder="1"/>
    </xf>
    <xf numFmtId="164" fontId="11" fillId="0" borderId="1" xfId="0" applyNumberFormat="1" applyFont="1" applyBorder="1" applyAlignment="1">
      <alignment horizontal="right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right" vertical="center" wrapText="1" readingOrder="1"/>
    </xf>
    <xf numFmtId="3" fontId="5" fillId="0" borderId="6" xfId="3" applyNumberFormat="1" applyFont="1" applyFill="1" applyBorder="1" applyAlignment="1">
      <alignment horizontal="right" vertical="center"/>
    </xf>
    <xf numFmtId="164" fontId="12" fillId="6" borderId="1" xfId="0" applyNumberFormat="1" applyFont="1" applyFill="1" applyBorder="1" applyAlignment="1">
      <alignment horizontal="right" vertical="center" wrapText="1" readingOrder="1"/>
    </xf>
    <xf numFmtId="164" fontId="11" fillId="0" borderId="1" xfId="0" applyNumberFormat="1" applyFont="1" applyFill="1" applyBorder="1" applyAlignment="1">
      <alignment horizontal="right" vertical="center" wrapText="1" readingOrder="1"/>
    </xf>
    <xf numFmtId="0" fontId="8" fillId="2" borderId="6" xfId="0" applyFont="1" applyFill="1" applyBorder="1" applyAlignment="1">
      <alignment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  <xf numFmtId="41" fontId="4" fillId="3" borderId="12" xfId="2" applyFont="1" applyFill="1" applyBorder="1" applyAlignment="1">
      <alignment horizontal="center" vertical="center" wrapText="1"/>
    </xf>
    <xf numFmtId="41" fontId="4" fillId="3" borderId="13" xfId="2" applyFont="1" applyFill="1" applyBorder="1" applyAlignment="1">
      <alignment horizontal="center" vertical="center" wrapText="1"/>
    </xf>
    <xf numFmtId="41" fontId="4" fillId="3" borderId="11" xfId="2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18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FFFF"/>
      <color rgb="FFCCCCFF"/>
      <color rgb="FFFFFF66"/>
      <color rgb="FFFF3300"/>
      <color rgb="FFFD5003"/>
      <color rgb="FFFE0202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view="pageBreakPreview" zoomScaleNormal="100" zoomScaleSheetLayoutView="100" workbookViewId="0">
      <selection activeCell="G8" sqref="G8"/>
    </sheetView>
  </sheetViews>
  <sheetFormatPr baseColWidth="10" defaultColWidth="11.42578125" defaultRowHeight="12" x14ac:dyDescent="0.2"/>
  <cols>
    <col min="1" max="1" width="31.28515625" style="1" customWidth="1"/>
    <col min="2" max="2" width="18.140625" style="1" customWidth="1"/>
    <col min="3" max="3" width="17.5703125" style="1" customWidth="1"/>
    <col min="4" max="4" width="14" style="1" customWidth="1"/>
    <col min="5" max="5" width="18.85546875" style="1" customWidth="1"/>
    <col min="6" max="6" width="12.7109375" style="1" customWidth="1"/>
    <col min="7" max="7" width="17.140625" style="1" customWidth="1"/>
    <col min="8" max="8" width="12.7109375" style="1" customWidth="1"/>
    <col min="9" max="9" width="18.5703125" style="1" customWidth="1"/>
    <col min="10" max="10" width="11.85546875" style="1" customWidth="1"/>
    <col min="11" max="11" width="3" style="1" customWidth="1"/>
    <col min="12" max="16384" width="11.42578125" style="1"/>
  </cols>
  <sheetData>
    <row r="1" spans="1:13" ht="12.75" thickBot="1" x14ac:dyDescent="0.25"/>
    <row r="2" spans="1:13" ht="39.75" customHeight="1" thickBot="1" x14ac:dyDescent="0.25">
      <c r="A2" s="64" t="s">
        <v>127</v>
      </c>
      <c r="B2" s="65"/>
      <c r="C2" s="65"/>
      <c r="D2" s="65"/>
      <c r="E2" s="65"/>
      <c r="F2" s="65"/>
      <c r="G2" s="65"/>
      <c r="H2" s="65"/>
      <c r="I2" s="65"/>
      <c r="J2" s="66"/>
      <c r="L2" s="27"/>
      <c r="M2" s="28"/>
    </row>
    <row r="3" spans="1:13" ht="24" x14ac:dyDescent="0.2">
      <c r="A3" s="22" t="s">
        <v>4</v>
      </c>
      <c r="B3" s="23" t="s">
        <v>84</v>
      </c>
      <c r="C3" s="23" t="s">
        <v>85</v>
      </c>
      <c r="D3" s="24" t="s">
        <v>86</v>
      </c>
      <c r="E3" s="23" t="s">
        <v>87</v>
      </c>
      <c r="F3" s="25" t="s">
        <v>88</v>
      </c>
      <c r="G3" s="12" t="s">
        <v>125</v>
      </c>
      <c r="H3" s="13" t="s">
        <v>126</v>
      </c>
      <c r="I3" s="23" t="s">
        <v>89</v>
      </c>
      <c r="J3" s="26" t="s">
        <v>90</v>
      </c>
      <c r="M3" s="6"/>
    </row>
    <row r="4" spans="1:13" ht="36.75" customHeight="1" x14ac:dyDescent="0.2">
      <c r="A4" s="3" t="s">
        <v>91</v>
      </c>
      <c r="B4" s="5">
        <v>13962000000</v>
      </c>
      <c r="C4" s="5">
        <v>10691605260</v>
      </c>
      <c r="D4" s="4">
        <f>+C4/B4</f>
        <v>0.76576459389772233</v>
      </c>
      <c r="E4" s="5">
        <v>9415668460</v>
      </c>
      <c r="F4" s="4">
        <f>+E4/B4</f>
        <v>0.67437820226328604</v>
      </c>
      <c r="G4" s="60">
        <v>9414987773</v>
      </c>
      <c r="H4" s="4">
        <f>G4/B4</f>
        <v>0.6743294494341785</v>
      </c>
      <c r="I4" s="5">
        <v>9414987773</v>
      </c>
      <c r="J4" s="18">
        <f>+I4/B4</f>
        <v>0.6743294494341785</v>
      </c>
    </row>
    <row r="5" spans="1:13" ht="33" customHeight="1" x14ac:dyDescent="0.2">
      <c r="A5" s="3" t="s">
        <v>92</v>
      </c>
      <c r="B5" s="5">
        <v>2842000000</v>
      </c>
      <c r="C5" s="5">
        <v>2701953544</v>
      </c>
      <c r="D5" s="4">
        <f>+C5/B5</f>
        <v>0.95072257002111193</v>
      </c>
      <c r="E5" s="5">
        <v>2483319850.1900001</v>
      </c>
      <c r="F5" s="4">
        <f>+E5/B5</f>
        <v>0.87379305073539759</v>
      </c>
      <c r="G5" s="60">
        <v>1975085011.04</v>
      </c>
      <c r="H5" s="4">
        <f t="shared" ref="H5:H8" si="0">G5/B5</f>
        <v>0.69496305807178038</v>
      </c>
      <c r="I5" s="5">
        <v>1975085011.04</v>
      </c>
      <c r="J5" s="18">
        <f t="shared" ref="J5:J8" si="1">+I5/B5</f>
        <v>0.69496305807178038</v>
      </c>
    </row>
    <row r="6" spans="1:13" ht="30.75" customHeight="1" x14ac:dyDescent="0.2">
      <c r="A6" s="3" t="s">
        <v>93</v>
      </c>
      <c r="B6" s="5">
        <v>1033000000</v>
      </c>
      <c r="C6" s="5">
        <v>48000000</v>
      </c>
      <c r="D6" s="4">
        <f>+C6/B6</f>
        <v>4.6466602129719266E-2</v>
      </c>
      <c r="E6" s="5">
        <v>41624051</v>
      </c>
      <c r="F6" s="4">
        <f>+E6/B6</f>
        <v>4.0294337850919654E-2</v>
      </c>
      <c r="G6" s="60">
        <v>33409157</v>
      </c>
      <c r="H6" s="4">
        <f t="shared" si="0"/>
        <v>3.2341875121006773E-2</v>
      </c>
      <c r="I6" s="5">
        <v>33409157</v>
      </c>
      <c r="J6" s="18">
        <f t="shared" si="1"/>
        <v>3.2341875121006773E-2</v>
      </c>
      <c r="K6" s="6"/>
    </row>
    <row r="7" spans="1:13" ht="30.75" customHeight="1" x14ac:dyDescent="0.2">
      <c r="A7" s="3" t="s">
        <v>94</v>
      </c>
      <c r="B7" s="5">
        <v>234000000</v>
      </c>
      <c r="C7" s="5">
        <v>67339000</v>
      </c>
      <c r="D7" s="4">
        <f>+C7/B7</f>
        <v>0.28777350427350429</v>
      </c>
      <c r="E7" s="5">
        <v>67339000</v>
      </c>
      <c r="F7" s="4">
        <f>+E7/B7</f>
        <v>0.28777350427350429</v>
      </c>
      <c r="G7" s="60">
        <v>67339000</v>
      </c>
      <c r="H7" s="4">
        <f t="shared" si="0"/>
        <v>0.28777350427350429</v>
      </c>
      <c r="I7" s="5">
        <v>67339000</v>
      </c>
      <c r="J7" s="18">
        <f t="shared" si="1"/>
        <v>0.28777350427350429</v>
      </c>
    </row>
    <row r="8" spans="1:13" s="10" customFormat="1" ht="12.75" thickBot="1" x14ac:dyDescent="0.25">
      <c r="A8" s="7" t="s">
        <v>95</v>
      </c>
      <c r="B8" s="8">
        <f>SUM(B4:B7)</f>
        <v>18071000000</v>
      </c>
      <c r="C8" s="8">
        <f>SUM(C4:C7)</f>
        <v>13508897804</v>
      </c>
      <c r="D8" s="9">
        <f>+C8/B8</f>
        <v>0.74754567007913231</v>
      </c>
      <c r="E8" s="8">
        <f>SUM(E4:E7)</f>
        <v>12007951361.190001</v>
      </c>
      <c r="F8" s="9">
        <f>+E8/B8</f>
        <v>0.66448737541862657</v>
      </c>
      <c r="G8" s="8">
        <f>SUM(G4:G7)</f>
        <v>11490820941.040001</v>
      </c>
      <c r="H8" s="9">
        <f t="shared" si="0"/>
        <v>0.63587078418681875</v>
      </c>
      <c r="I8" s="8">
        <f>SUM(I4:I7)</f>
        <v>11490820941.040001</v>
      </c>
      <c r="J8" s="9">
        <f t="shared" si="1"/>
        <v>0.63587078418681875</v>
      </c>
    </row>
    <row r="63" spans="2:2" x14ac:dyDescent="0.2">
      <c r="B63" s="1" t="s">
        <v>97</v>
      </c>
    </row>
    <row r="73" spans="1:1" x14ac:dyDescent="0.2">
      <c r="A73" s="1" t="s">
        <v>96</v>
      </c>
    </row>
  </sheetData>
  <mergeCells count="1">
    <mergeCell ref="A2:J2"/>
  </mergeCells>
  <conditionalFormatting sqref="H3">
    <cfRule type="cellIs" dxfId="17" priority="1" operator="between">
      <formula>0.971</formula>
      <formula>1</formula>
    </cfRule>
    <cfRule type="cellIs" dxfId="16" priority="2" operator="between">
      <formula>0.951</formula>
      <formula>0.97</formula>
    </cfRule>
    <cfRule type="cellIs" dxfId="15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landscape" r:id="rId1"/>
  <rowBreaks count="1" manualBreakCount="1">
    <brk id="1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D7" sqref="D7"/>
    </sheetView>
  </sheetViews>
  <sheetFormatPr baseColWidth="10" defaultColWidth="11.42578125" defaultRowHeight="12" x14ac:dyDescent="0.2"/>
  <cols>
    <col min="1" max="1" width="18.85546875" style="31" customWidth="1"/>
    <col min="2" max="2" width="17.28515625" style="31" customWidth="1"/>
    <col min="3" max="3" width="15.5703125" style="31" customWidth="1"/>
    <col min="4" max="4" width="15.85546875" style="31" customWidth="1"/>
    <col min="5" max="5" width="16.140625" style="31" customWidth="1"/>
    <col min="6" max="8" width="13.7109375" style="31" customWidth="1"/>
    <col min="9" max="9" width="16.42578125" style="31" customWidth="1"/>
    <col min="10" max="16384" width="11.42578125" style="31"/>
  </cols>
  <sheetData>
    <row r="2" spans="1:10" ht="12.75" thickBot="1" x14ac:dyDescent="0.25"/>
    <row r="3" spans="1:10" ht="36.950000000000003" customHeight="1" thickBot="1" x14ac:dyDescent="0.25">
      <c r="A3" s="64" t="s">
        <v>131</v>
      </c>
      <c r="B3" s="65"/>
      <c r="C3" s="65"/>
      <c r="D3" s="65"/>
      <c r="E3" s="65"/>
      <c r="F3" s="65"/>
      <c r="G3" s="65"/>
      <c r="H3" s="65"/>
      <c r="I3" s="65"/>
      <c r="J3" s="66"/>
    </row>
    <row r="4" spans="1:10" ht="24" x14ac:dyDescent="0.2">
      <c r="A4" s="22" t="s">
        <v>4</v>
      </c>
      <c r="B4" s="23" t="s">
        <v>84</v>
      </c>
      <c r="C4" s="23" t="s">
        <v>85</v>
      </c>
      <c r="D4" s="24" t="s">
        <v>86</v>
      </c>
      <c r="E4" s="23" t="s">
        <v>87</v>
      </c>
      <c r="F4" s="25" t="s">
        <v>88</v>
      </c>
      <c r="G4" s="12" t="s">
        <v>125</v>
      </c>
      <c r="H4" s="13" t="s">
        <v>126</v>
      </c>
      <c r="I4" s="23" t="s">
        <v>89</v>
      </c>
      <c r="J4" s="26" t="s">
        <v>90</v>
      </c>
    </row>
    <row r="5" spans="1:10" ht="36" x14ac:dyDescent="0.2">
      <c r="A5" s="3" t="s">
        <v>123</v>
      </c>
      <c r="B5" s="5">
        <v>8861530</v>
      </c>
      <c r="C5" s="5">
        <v>0</v>
      </c>
      <c r="D5" s="4">
        <f>+C5/B5</f>
        <v>0</v>
      </c>
      <c r="E5" s="5">
        <v>0</v>
      </c>
      <c r="F5" s="4">
        <f>+E5/B5</f>
        <v>0</v>
      </c>
      <c r="G5" s="5">
        <v>0</v>
      </c>
      <c r="H5" s="4">
        <f>G5/B5</f>
        <v>0</v>
      </c>
      <c r="I5" s="5">
        <v>0</v>
      </c>
      <c r="J5" s="4">
        <v>0</v>
      </c>
    </row>
    <row r="6" spans="1:10" ht="12.75" thickBot="1" x14ac:dyDescent="0.25">
      <c r="A6" s="7" t="s">
        <v>95</v>
      </c>
      <c r="B6" s="8">
        <f>SUM(B5:B5)</f>
        <v>8861530</v>
      </c>
      <c r="C6" s="8">
        <f>SUM(C5:C5)</f>
        <v>0</v>
      </c>
      <c r="D6" s="9">
        <f>+C6/B6</f>
        <v>0</v>
      </c>
      <c r="E6" s="8">
        <f>SUM(E5:E5)</f>
        <v>0</v>
      </c>
      <c r="F6" s="9">
        <f>+E6/B6</f>
        <v>0</v>
      </c>
      <c r="G6" s="9"/>
      <c r="H6" s="9"/>
      <c r="I6" s="8">
        <f>SUM(I5:I5)</f>
        <v>0</v>
      </c>
      <c r="J6" s="21">
        <v>0</v>
      </c>
    </row>
  </sheetData>
  <mergeCells count="1">
    <mergeCell ref="A3:J3"/>
  </mergeCells>
  <conditionalFormatting sqref="H4">
    <cfRule type="cellIs" dxfId="14" priority="1" operator="between">
      <formula>0.971</formula>
      <formula>1</formula>
    </cfRule>
    <cfRule type="cellIs" dxfId="13" priority="2" operator="between">
      <formula>0.951</formula>
      <formula>0.97</formula>
    </cfRule>
    <cfRule type="cellIs" dxfId="12" priority="3" operator="between">
      <formula>0.01</formula>
      <formula>0.95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B13"/>
  <sheetViews>
    <sheetView view="pageBreakPreview" zoomScale="90" zoomScaleNormal="100" zoomScaleSheetLayoutView="90" workbookViewId="0">
      <pane ySplit="3" topLeftCell="A4" activePane="bottomLeft" state="frozen"/>
      <selection pane="bottomLeft" activeCell="L12" sqref="L12"/>
    </sheetView>
  </sheetViews>
  <sheetFormatPr baseColWidth="10" defaultColWidth="11.42578125" defaultRowHeight="12" x14ac:dyDescent="0.2"/>
  <cols>
    <col min="1" max="1" width="13.5703125" style="11" customWidth="1"/>
    <col min="2" max="2" width="40.85546875" style="11" customWidth="1"/>
    <col min="3" max="3" width="23.5703125" style="11" customWidth="1"/>
    <col min="4" max="4" width="20.42578125" style="11" customWidth="1"/>
    <col min="5" max="5" width="19.85546875" style="11" customWidth="1"/>
    <col min="6" max="6" width="12.28515625" style="11" customWidth="1"/>
    <col min="7" max="7" width="18.42578125" style="11" customWidth="1"/>
    <col min="8" max="8" width="12" style="11" customWidth="1"/>
    <col min="9" max="9" width="15.42578125" style="11" bestFit="1" customWidth="1"/>
    <col min="10" max="10" width="12" style="11" customWidth="1"/>
    <col min="11" max="11" width="19" style="11" customWidth="1"/>
    <col min="12" max="12" width="11.5703125" style="11" customWidth="1"/>
    <col min="13" max="13" width="5.7109375" style="11" customWidth="1"/>
    <col min="14" max="15" width="11.42578125" style="11"/>
    <col min="16" max="16" width="12" style="11" bestFit="1" customWidth="1"/>
    <col min="17" max="16384" width="11.42578125" style="11"/>
  </cols>
  <sheetData>
    <row r="1" spans="1:15 16382:16382" ht="12.75" thickBot="1" x14ac:dyDescent="0.25"/>
    <row r="2" spans="1:15 16382:16382" ht="39.75" customHeight="1" thickBot="1" x14ac:dyDescent="0.25">
      <c r="A2" s="71" t="s">
        <v>128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3"/>
      <c r="O2" s="29"/>
    </row>
    <row r="3" spans="1:15 16382:16382" ht="24" x14ac:dyDescent="0.2">
      <c r="A3" s="67" t="s">
        <v>98</v>
      </c>
      <c r="B3" s="68"/>
      <c r="C3" s="19" t="s">
        <v>99</v>
      </c>
      <c r="D3" s="12" t="s">
        <v>84</v>
      </c>
      <c r="E3" s="12" t="s">
        <v>85</v>
      </c>
      <c r="F3" s="13" t="s">
        <v>86</v>
      </c>
      <c r="G3" s="12" t="s">
        <v>87</v>
      </c>
      <c r="H3" s="13" t="s">
        <v>88</v>
      </c>
      <c r="I3" s="12" t="s">
        <v>125</v>
      </c>
      <c r="J3" s="13" t="s">
        <v>126</v>
      </c>
      <c r="K3" s="12" t="s">
        <v>89</v>
      </c>
      <c r="L3" s="14" t="s">
        <v>90</v>
      </c>
      <c r="O3" s="30"/>
    </row>
    <row r="4" spans="1:15 16382:16382" s="48" customFormat="1" ht="48" x14ac:dyDescent="0.25">
      <c r="A4" s="42" t="s">
        <v>59</v>
      </c>
      <c r="B4" s="43" t="s">
        <v>64</v>
      </c>
      <c r="C4" s="43" t="s">
        <v>100</v>
      </c>
      <c r="D4" s="44">
        <v>5988799185</v>
      </c>
      <c r="E4" s="45">
        <v>5457849758</v>
      </c>
      <c r="F4" s="34">
        <f>+E4/D4</f>
        <v>0.91134292358143243</v>
      </c>
      <c r="G4" s="45">
        <v>5071078376</v>
      </c>
      <c r="H4" s="34">
        <f t="shared" ref="H4:H13" si="0">+G4/D4</f>
        <v>0.84676046388421355</v>
      </c>
      <c r="I4" s="45">
        <v>2763697945</v>
      </c>
      <c r="J4" s="34">
        <f>I4/D4</f>
        <v>0.46147781209998945</v>
      </c>
      <c r="K4" s="45">
        <v>2763697945</v>
      </c>
      <c r="L4" s="46">
        <f>+K4/D4</f>
        <v>0.46147781209998945</v>
      </c>
      <c r="M4" s="47"/>
    </row>
    <row r="5" spans="1:15 16382:16382" s="48" customFormat="1" ht="36" x14ac:dyDescent="0.2">
      <c r="A5" s="42" t="s">
        <v>65</v>
      </c>
      <c r="B5" s="43" t="s">
        <v>101</v>
      </c>
      <c r="C5" s="43" t="s">
        <v>102</v>
      </c>
      <c r="D5" s="44">
        <v>1923898812</v>
      </c>
      <c r="E5" s="44">
        <v>1896801927</v>
      </c>
      <c r="F5" s="34">
        <f t="shared" ref="F5:F13" si="1">+E5/D5</f>
        <v>0.98591563920566527</v>
      </c>
      <c r="G5" s="45">
        <v>1896801927</v>
      </c>
      <c r="H5" s="34">
        <f t="shared" si="0"/>
        <v>0.98591563920566527</v>
      </c>
      <c r="I5" s="45">
        <v>1242608049.2</v>
      </c>
      <c r="J5" s="34">
        <f t="shared" ref="J5:J13" si="2">I5/D5</f>
        <v>0.64588014787962766</v>
      </c>
      <c r="K5" s="45">
        <v>1242608049.2</v>
      </c>
      <c r="L5" s="46">
        <f t="shared" ref="L5:L13" si="3">+K5/D5</f>
        <v>0.64588014787962766</v>
      </c>
      <c r="M5" s="49"/>
    </row>
    <row r="6" spans="1:15 16382:16382" s="48" customFormat="1" ht="48" x14ac:dyDescent="0.2">
      <c r="A6" s="42" t="s">
        <v>68</v>
      </c>
      <c r="B6" s="43" t="s">
        <v>70</v>
      </c>
      <c r="C6" s="43" t="s">
        <v>102</v>
      </c>
      <c r="D6" s="44">
        <v>1979265919</v>
      </c>
      <c r="E6" s="45">
        <v>1929982169</v>
      </c>
      <c r="F6" s="34">
        <f t="shared" si="1"/>
        <v>0.97509998554165978</v>
      </c>
      <c r="G6" s="45">
        <v>1929836359</v>
      </c>
      <c r="H6" s="34">
        <f t="shared" si="0"/>
        <v>0.97502631681498675</v>
      </c>
      <c r="I6" s="45">
        <v>1420475717</v>
      </c>
      <c r="J6" s="34">
        <f t="shared" si="2"/>
        <v>0.71767805597222534</v>
      </c>
      <c r="K6" s="45">
        <v>1418909050</v>
      </c>
      <c r="L6" s="46">
        <f t="shared" si="3"/>
        <v>0.71688651655098801</v>
      </c>
      <c r="M6" s="49"/>
    </row>
    <row r="7" spans="1:15 16382:16382" s="48" customFormat="1" ht="36" x14ac:dyDescent="0.2">
      <c r="A7" s="42" t="s">
        <v>71</v>
      </c>
      <c r="B7" s="43" t="s">
        <v>73</v>
      </c>
      <c r="C7" s="43" t="s">
        <v>100</v>
      </c>
      <c r="D7" s="44">
        <v>1950200000</v>
      </c>
      <c r="E7" s="45">
        <v>1548971134</v>
      </c>
      <c r="F7" s="34">
        <f t="shared" si="1"/>
        <v>0.79426270844016</v>
      </c>
      <c r="G7" s="45">
        <v>1543371134</v>
      </c>
      <c r="H7" s="34">
        <f t="shared" si="0"/>
        <v>0.79139120808122243</v>
      </c>
      <c r="I7" s="45">
        <v>984745198.52999997</v>
      </c>
      <c r="J7" s="34">
        <f>I7/D7</f>
        <v>0.50494574840016404</v>
      </c>
      <c r="K7" s="45">
        <v>984745198.52999997</v>
      </c>
      <c r="L7" s="46">
        <f t="shared" si="3"/>
        <v>0.50494574840016404</v>
      </c>
      <c r="M7" s="49"/>
    </row>
    <row r="8" spans="1:15 16382:16382" s="48" customFormat="1" ht="36" x14ac:dyDescent="0.2">
      <c r="A8" s="42" t="s">
        <v>74</v>
      </c>
      <c r="B8" s="43" t="s">
        <v>76</v>
      </c>
      <c r="C8" s="43" t="s">
        <v>103</v>
      </c>
      <c r="D8" s="44">
        <v>3230772250</v>
      </c>
      <c r="E8" s="45">
        <v>2653485522</v>
      </c>
      <c r="F8" s="34">
        <f t="shared" si="1"/>
        <v>0.8213161797461892</v>
      </c>
      <c r="G8" s="45">
        <v>2483596517</v>
      </c>
      <c r="H8" s="34">
        <f>+G8/D8</f>
        <v>0.76873153686398044</v>
      </c>
      <c r="I8" s="45">
        <v>1460494534</v>
      </c>
      <c r="J8" s="34">
        <f t="shared" si="2"/>
        <v>0.4520574094939685</v>
      </c>
      <c r="K8" s="45">
        <v>1460494534</v>
      </c>
      <c r="L8" s="46">
        <f t="shared" si="3"/>
        <v>0.4520574094939685</v>
      </c>
      <c r="M8" s="49"/>
    </row>
    <row r="9" spans="1:15 16382:16382" s="48" customFormat="1" ht="24" x14ac:dyDescent="0.2">
      <c r="A9" s="42" t="s">
        <v>77</v>
      </c>
      <c r="B9" s="43" t="s">
        <v>79</v>
      </c>
      <c r="C9" s="43" t="s">
        <v>104</v>
      </c>
      <c r="D9" s="44">
        <v>2820000000</v>
      </c>
      <c r="E9" s="45">
        <v>2794519958</v>
      </c>
      <c r="F9" s="34">
        <f t="shared" si="1"/>
        <v>0.99096452411347513</v>
      </c>
      <c r="G9" s="45">
        <v>2794415615</v>
      </c>
      <c r="H9" s="34">
        <f t="shared" si="0"/>
        <v>0.99092752304964538</v>
      </c>
      <c r="I9" s="45">
        <v>1159536135.5</v>
      </c>
      <c r="J9" s="34">
        <f t="shared" si="2"/>
        <v>0.41118302677304963</v>
      </c>
      <c r="K9" s="45">
        <v>1159536135.5</v>
      </c>
      <c r="L9" s="46">
        <f t="shared" si="3"/>
        <v>0.41118302677304963</v>
      </c>
      <c r="M9" s="49"/>
      <c r="N9" s="50"/>
    </row>
    <row r="10" spans="1:15 16382:16382" s="48" customFormat="1" ht="36" x14ac:dyDescent="0.2">
      <c r="A10" s="42" t="s">
        <v>80</v>
      </c>
      <c r="B10" s="43" t="s">
        <v>81</v>
      </c>
      <c r="C10" s="43" t="s">
        <v>105</v>
      </c>
      <c r="D10" s="44">
        <v>4680722565</v>
      </c>
      <c r="E10" s="45">
        <v>3634566618.1300001</v>
      </c>
      <c r="F10" s="34">
        <f t="shared" si="1"/>
        <v>0.77649691210228777</v>
      </c>
      <c r="G10" s="45">
        <v>2812928747.6999998</v>
      </c>
      <c r="H10" s="34">
        <f t="shared" si="0"/>
        <v>0.60096036640445483</v>
      </c>
      <c r="I10" s="45">
        <v>1548327332.8499999</v>
      </c>
      <c r="J10" s="34">
        <f t="shared" si="2"/>
        <v>0.33078810191135521</v>
      </c>
      <c r="K10" s="45">
        <v>1548327332.8499999</v>
      </c>
      <c r="L10" s="46">
        <f t="shared" si="3"/>
        <v>0.33078810191135521</v>
      </c>
      <c r="M10" s="49"/>
      <c r="XFB10" s="50">
        <f>SUM(D10:XFA10)</f>
        <v>14224872598.569033</v>
      </c>
    </row>
    <row r="11" spans="1:15 16382:16382" s="48" customFormat="1" ht="36" x14ac:dyDescent="0.2">
      <c r="A11" s="42" t="s">
        <v>82</v>
      </c>
      <c r="B11" s="43" t="s">
        <v>83</v>
      </c>
      <c r="C11" s="43" t="s">
        <v>105</v>
      </c>
      <c r="D11" s="44">
        <v>856397372</v>
      </c>
      <c r="E11" s="45">
        <v>852565169</v>
      </c>
      <c r="F11" s="34">
        <f t="shared" si="1"/>
        <v>0.99552520462428506</v>
      </c>
      <c r="G11" s="45">
        <v>836815169</v>
      </c>
      <c r="H11" s="34">
        <f t="shared" si="0"/>
        <v>0.97713420937494422</v>
      </c>
      <c r="I11" s="45">
        <v>668620889</v>
      </c>
      <c r="J11" s="34">
        <f t="shared" si="2"/>
        <v>0.78073673607676597</v>
      </c>
      <c r="K11" s="45">
        <v>668620889</v>
      </c>
      <c r="L11" s="46">
        <f t="shared" si="3"/>
        <v>0.78073673607676597</v>
      </c>
      <c r="M11" s="49"/>
    </row>
    <row r="12" spans="1:15 16382:16382" s="48" customFormat="1" ht="28.5" customHeight="1" x14ac:dyDescent="0.2">
      <c r="A12" s="42" t="s">
        <v>113</v>
      </c>
      <c r="B12" s="43" t="s">
        <v>114</v>
      </c>
      <c r="C12" s="43" t="s">
        <v>104</v>
      </c>
      <c r="D12" s="44">
        <v>26859000000</v>
      </c>
      <c r="E12" s="45">
        <v>26831117773</v>
      </c>
      <c r="F12" s="34">
        <f t="shared" si="1"/>
        <v>0.99896190375665517</v>
      </c>
      <c r="G12" s="45">
        <v>110358334</v>
      </c>
      <c r="H12" s="34">
        <f t="shared" si="0"/>
        <v>4.1088027849138092E-3</v>
      </c>
      <c r="I12" s="45">
        <v>69136250</v>
      </c>
      <c r="J12" s="34">
        <f t="shared" si="2"/>
        <v>2.5740440820581556E-3</v>
      </c>
      <c r="K12" s="45">
        <v>69136250</v>
      </c>
      <c r="L12" s="46">
        <f t="shared" si="3"/>
        <v>2.5740440820581556E-3</v>
      </c>
      <c r="M12" s="49"/>
    </row>
    <row r="13" spans="1:15 16382:16382" s="17" customFormat="1" ht="12.75" thickBot="1" x14ac:dyDescent="0.25">
      <c r="A13" s="69"/>
      <c r="B13" s="70"/>
      <c r="C13" s="20"/>
      <c r="D13" s="15">
        <f>SUM(D4:D12)</f>
        <v>50289056103</v>
      </c>
      <c r="E13" s="15">
        <f>SUM(E4:E12)</f>
        <v>47599860028.130005</v>
      </c>
      <c r="F13" s="16">
        <f t="shared" si="1"/>
        <v>0.9465252227172033</v>
      </c>
      <c r="G13" s="15">
        <f>SUM(G4:G12)</f>
        <v>19479202178.700001</v>
      </c>
      <c r="H13" s="16">
        <f t="shared" si="0"/>
        <v>0.38734475625876713</v>
      </c>
      <c r="I13" s="15">
        <f>SUM(I4:I12)</f>
        <v>11317642051.08</v>
      </c>
      <c r="J13" s="16">
        <f t="shared" si="2"/>
        <v>0.22505178915865245</v>
      </c>
      <c r="K13" s="15">
        <f>SUM(K4:K12)</f>
        <v>11316075384.08</v>
      </c>
      <c r="L13" s="16">
        <f t="shared" si="3"/>
        <v>0.22502063591933152</v>
      </c>
    </row>
  </sheetData>
  <mergeCells count="3">
    <mergeCell ref="A3:B3"/>
    <mergeCell ref="A13:B13"/>
    <mergeCell ref="A2:L2"/>
  </mergeCells>
  <conditionalFormatting sqref="F3 H3">
    <cfRule type="cellIs" dxfId="11" priority="31" operator="between">
      <formula>0.971</formula>
      <formula>1</formula>
    </cfRule>
    <cfRule type="cellIs" dxfId="10" priority="32" operator="between">
      <formula>0.951</formula>
      <formula>0.97</formula>
    </cfRule>
    <cfRule type="cellIs" dxfId="9" priority="33" operator="between">
      <formula>0.01</formula>
      <formula>0.95</formula>
    </cfRule>
  </conditionalFormatting>
  <conditionalFormatting sqref="L3">
    <cfRule type="cellIs" dxfId="8" priority="28" operator="between">
      <formula>0.971</formula>
      <formula>1</formula>
    </cfRule>
    <cfRule type="cellIs" dxfId="7" priority="29" operator="between">
      <formula>0.951</formula>
      <formula>0.97</formula>
    </cfRule>
    <cfRule type="cellIs" dxfId="6" priority="30" operator="between">
      <formula>0.01</formula>
      <formula>0.95</formula>
    </cfRule>
  </conditionalFormatting>
  <conditionalFormatting sqref="J3">
    <cfRule type="cellIs" dxfId="5" priority="1" operator="between">
      <formula>0.971</formula>
      <formula>1</formula>
    </cfRule>
    <cfRule type="cellIs" dxfId="4" priority="2" operator="between">
      <formula>0.951</formula>
      <formula>0.97</formula>
    </cfRule>
    <cfRule type="cellIs" dxfId="3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scale="42" orientation="landscape" r:id="rId1"/>
  <colBreaks count="1" manualBreakCount="1">
    <brk id="13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7"/>
  <sheetViews>
    <sheetView workbookViewId="0">
      <pane ySplit="4" topLeftCell="A5" activePane="bottomLeft" state="frozen"/>
      <selection activeCell="C1" sqref="C1"/>
      <selection pane="bottomLeft" activeCell="Z31" sqref="Z31"/>
    </sheetView>
  </sheetViews>
  <sheetFormatPr baseColWidth="10" defaultColWidth="10.85546875" defaultRowHeight="15" x14ac:dyDescent="0.25"/>
  <cols>
    <col min="1" max="1" width="13.42578125" style="53" customWidth="1"/>
    <col min="2" max="2" width="26.85546875" style="53" customWidth="1"/>
    <col min="3" max="3" width="21.5703125" style="53" customWidth="1"/>
    <col min="4" max="11" width="5.42578125" style="53" customWidth="1"/>
    <col min="12" max="12" width="7" style="53" customWidth="1"/>
    <col min="13" max="13" width="9.5703125" style="53" customWidth="1"/>
    <col min="14" max="14" width="8.140625" style="53" customWidth="1"/>
    <col min="15" max="15" width="9.5703125" style="53" customWidth="1"/>
    <col min="16" max="16" width="27.5703125" style="53" customWidth="1"/>
    <col min="17" max="27" width="18.85546875" style="53" customWidth="1"/>
    <col min="28" max="28" width="0" style="53" hidden="1" customWidth="1"/>
    <col min="29" max="29" width="6.42578125" style="53" customWidth="1"/>
    <col min="30" max="16384" width="10.85546875" style="53"/>
  </cols>
  <sheetData>
    <row r="1" spans="1:27" x14ac:dyDescent="0.25">
      <c r="A1" s="51" t="s">
        <v>0</v>
      </c>
      <c r="B1" s="51">
        <v>2022</v>
      </c>
      <c r="C1" s="52" t="s">
        <v>1</v>
      </c>
      <c r="D1" s="52" t="s">
        <v>1</v>
      </c>
      <c r="E1" s="52" t="s">
        <v>1</v>
      </c>
      <c r="F1" s="52" t="s">
        <v>1</v>
      </c>
      <c r="G1" s="52" t="s">
        <v>1</v>
      </c>
      <c r="H1" s="52" t="s">
        <v>1</v>
      </c>
      <c r="I1" s="52" t="s">
        <v>1</v>
      </c>
      <c r="J1" s="52" t="s">
        <v>1</v>
      </c>
      <c r="K1" s="52" t="s">
        <v>1</v>
      </c>
      <c r="L1" s="52" t="s">
        <v>1</v>
      </c>
      <c r="M1" s="52" t="s">
        <v>1</v>
      </c>
      <c r="N1" s="52" t="s">
        <v>1</v>
      </c>
      <c r="O1" s="52" t="s">
        <v>1</v>
      </c>
      <c r="P1" s="52" t="s">
        <v>1</v>
      </c>
      <c r="Q1" s="52" t="s">
        <v>1</v>
      </c>
      <c r="R1" s="52" t="s">
        <v>1</v>
      </c>
      <c r="S1" s="52" t="s">
        <v>1</v>
      </c>
      <c r="T1" s="52" t="s">
        <v>1</v>
      </c>
      <c r="U1" s="52" t="s">
        <v>1</v>
      </c>
      <c r="V1" s="52" t="s">
        <v>1</v>
      </c>
      <c r="W1" s="52" t="s">
        <v>1</v>
      </c>
      <c r="X1" s="52" t="s">
        <v>1</v>
      </c>
      <c r="Y1" s="52" t="s">
        <v>1</v>
      </c>
      <c r="Z1" s="52" t="s">
        <v>1</v>
      </c>
      <c r="AA1" s="52" t="s">
        <v>1</v>
      </c>
    </row>
    <row r="2" spans="1:27" x14ac:dyDescent="0.25">
      <c r="A2" s="51" t="s">
        <v>110</v>
      </c>
      <c r="B2" s="51" t="s">
        <v>111</v>
      </c>
      <c r="C2" s="52" t="s">
        <v>1</v>
      </c>
      <c r="D2" s="52" t="s">
        <v>1</v>
      </c>
      <c r="E2" s="52" t="s">
        <v>1</v>
      </c>
      <c r="F2" s="52" t="s">
        <v>1</v>
      </c>
      <c r="G2" s="52" t="s">
        <v>1</v>
      </c>
      <c r="H2" s="52" t="s">
        <v>1</v>
      </c>
      <c r="I2" s="52" t="s">
        <v>1</v>
      </c>
      <c r="J2" s="52" t="s">
        <v>1</v>
      </c>
      <c r="K2" s="52" t="s">
        <v>1</v>
      </c>
      <c r="L2" s="52" t="s">
        <v>1</v>
      </c>
      <c r="M2" s="52" t="s">
        <v>1</v>
      </c>
      <c r="N2" s="52" t="s">
        <v>1</v>
      </c>
      <c r="O2" s="52" t="s">
        <v>1</v>
      </c>
      <c r="P2" s="52" t="s">
        <v>1</v>
      </c>
      <c r="Q2" s="52" t="s">
        <v>1</v>
      </c>
      <c r="R2" s="52" t="s">
        <v>1</v>
      </c>
      <c r="S2" s="52" t="s">
        <v>1</v>
      </c>
      <c r="T2" s="52" t="s">
        <v>1</v>
      </c>
      <c r="U2" s="52" t="s">
        <v>1</v>
      </c>
      <c r="V2" s="52" t="s">
        <v>1</v>
      </c>
      <c r="W2" s="52" t="s">
        <v>1</v>
      </c>
      <c r="X2" s="52" t="s">
        <v>1</v>
      </c>
      <c r="Y2" s="52" t="s">
        <v>1</v>
      </c>
      <c r="Z2" s="52" t="s">
        <v>1</v>
      </c>
      <c r="AA2" s="52" t="s">
        <v>1</v>
      </c>
    </row>
    <row r="3" spans="1:27" x14ac:dyDescent="0.25">
      <c r="A3" s="51" t="s">
        <v>112</v>
      </c>
      <c r="B3" s="51" t="s">
        <v>129</v>
      </c>
      <c r="C3" s="52" t="s">
        <v>1</v>
      </c>
      <c r="D3" s="52" t="s">
        <v>1</v>
      </c>
      <c r="E3" s="52" t="s">
        <v>1</v>
      </c>
      <c r="F3" s="52" t="s">
        <v>1</v>
      </c>
      <c r="G3" s="52" t="s">
        <v>1</v>
      </c>
      <c r="H3" s="52" t="s">
        <v>1</v>
      </c>
      <c r="I3" s="52" t="s">
        <v>1</v>
      </c>
      <c r="J3" s="52" t="s">
        <v>1</v>
      </c>
      <c r="K3" s="52" t="s">
        <v>1</v>
      </c>
      <c r="L3" s="52" t="s">
        <v>1</v>
      </c>
      <c r="M3" s="52" t="s">
        <v>1</v>
      </c>
      <c r="N3" s="52" t="s">
        <v>1</v>
      </c>
      <c r="O3" s="52" t="s">
        <v>1</v>
      </c>
      <c r="P3" s="52" t="s">
        <v>1</v>
      </c>
      <c r="Q3" s="52" t="s">
        <v>1</v>
      </c>
      <c r="R3" s="52" t="s">
        <v>1</v>
      </c>
      <c r="S3" s="52" t="s">
        <v>1</v>
      </c>
      <c r="T3" s="52" t="s">
        <v>1</v>
      </c>
      <c r="U3" s="52" t="s">
        <v>1</v>
      </c>
      <c r="V3" s="52" t="s">
        <v>1</v>
      </c>
      <c r="W3" s="52" t="s">
        <v>1</v>
      </c>
      <c r="X3" s="52" t="s">
        <v>1</v>
      </c>
      <c r="Y3" s="52" t="s">
        <v>1</v>
      </c>
      <c r="Z3" s="52" t="s">
        <v>1</v>
      </c>
      <c r="AA3" s="52" t="s">
        <v>1</v>
      </c>
    </row>
    <row r="4" spans="1:27" ht="24" x14ac:dyDescent="0.25">
      <c r="A4" s="51" t="s">
        <v>2</v>
      </c>
      <c r="B4" s="51" t="s">
        <v>3</v>
      </c>
      <c r="C4" s="51" t="s">
        <v>4</v>
      </c>
      <c r="D4" s="51" t="s">
        <v>5</v>
      </c>
      <c r="E4" s="51" t="s">
        <v>6</v>
      </c>
      <c r="F4" s="51" t="s">
        <v>7</v>
      </c>
      <c r="G4" s="51" t="s">
        <v>8</v>
      </c>
      <c r="H4" s="51" t="s">
        <v>9</v>
      </c>
      <c r="I4" s="51" t="s">
        <v>10</v>
      </c>
      <c r="J4" s="51" t="s">
        <v>11</v>
      </c>
      <c r="K4" s="51" t="s">
        <v>12</v>
      </c>
      <c r="L4" s="51" t="s">
        <v>13</v>
      </c>
      <c r="M4" s="51" t="s">
        <v>14</v>
      </c>
      <c r="N4" s="51" t="s">
        <v>15</v>
      </c>
      <c r="O4" s="51" t="s">
        <v>16</v>
      </c>
      <c r="P4" s="51" t="s">
        <v>17</v>
      </c>
      <c r="Q4" s="51" t="s">
        <v>18</v>
      </c>
      <c r="R4" s="51" t="s">
        <v>19</v>
      </c>
      <c r="S4" s="51" t="s">
        <v>20</v>
      </c>
      <c r="T4" s="51" t="s">
        <v>21</v>
      </c>
      <c r="U4" s="51" t="s">
        <v>22</v>
      </c>
      <c r="V4" s="51" t="s">
        <v>23</v>
      </c>
      <c r="W4" s="51" t="s">
        <v>24</v>
      </c>
      <c r="X4" s="51" t="s">
        <v>25</v>
      </c>
      <c r="Y4" s="51" t="s">
        <v>26</v>
      </c>
      <c r="Z4" s="51" t="s">
        <v>27</v>
      </c>
      <c r="AA4" s="51" t="s">
        <v>28</v>
      </c>
    </row>
    <row r="5" spans="1:27" ht="22.5" x14ac:dyDescent="0.25">
      <c r="A5" s="54" t="s">
        <v>29</v>
      </c>
      <c r="B5" s="55" t="s">
        <v>115</v>
      </c>
      <c r="C5" s="56" t="s">
        <v>30</v>
      </c>
      <c r="D5" s="54" t="s">
        <v>31</v>
      </c>
      <c r="E5" s="54" t="s">
        <v>32</v>
      </c>
      <c r="F5" s="54" t="s">
        <v>32</v>
      </c>
      <c r="G5" s="54" t="s">
        <v>32</v>
      </c>
      <c r="H5" s="54"/>
      <c r="I5" s="54"/>
      <c r="J5" s="54"/>
      <c r="K5" s="54"/>
      <c r="L5" s="54"/>
      <c r="M5" s="54" t="s">
        <v>33</v>
      </c>
      <c r="N5" s="54" t="s">
        <v>34</v>
      </c>
      <c r="O5" s="54" t="s">
        <v>35</v>
      </c>
      <c r="P5" s="55" t="s">
        <v>36</v>
      </c>
      <c r="Q5" s="62">
        <v>372000000</v>
      </c>
      <c r="R5" s="57">
        <v>0</v>
      </c>
      <c r="S5" s="57">
        <v>0</v>
      </c>
      <c r="T5" s="57">
        <v>372000000</v>
      </c>
      <c r="U5" s="57">
        <v>0</v>
      </c>
      <c r="V5" s="57">
        <v>0</v>
      </c>
      <c r="W5" s="57">
        <v>372000000</v>
      </c>
      <c r="X5" s="57">
        <v>0</v>
      </c>
      <c r="Y5" s="57">
        <v>0</v>
      </c>
      <c r="Z5" s="57">
        <v>0</v>
      </c>
      <c r="AA5" s="57">
        <v>0</v>
      </c>
    </row>
    <row r="6" spans="1:27" ht="22.5" x14ac:dyDescent="0.25">
      <c r="A6" s="54" t="s">
        <v>29</v>
      </c>
      <c r="B6" s="55" t="s">
        <v>115</v>
      </c>
      <c r="C6" s="56" t="s">
        <v>30</v>
      </c>
      <c r="D6" s="54" t="s">
        <v>31</v>
      </c>
      <c r="E6" s="54" t="s">
        <v>32</v>
      </c>
      <c r="F6" s="54" t="s">
        <v>32</v>
      </c>
      <c r="G6" s="54" t="s">
        <v>32</v>
      </c>
      <c r="H6" s="54"/>
      <c r="I6" s="54"/>
      <c r="J6" s="54"/>
      <c r="K6" s="54"/>
      <c r="L6" s="54"/>
      <c r="M6" s="54" t="s">
        <v>33</v>
      </c>
      <c r="N6" s="54" t="s">
        <v>37</v>
      </c>
      <c r="O6" s="54" t="s">
        <v>35</v>
      </c>
      <c r="P6" s="55" t="s">
        <v>36</v>
      </c>
      <c r="Q6" s="62">
        <v>8292000000</v>
      </c>
      <c r="R6" s="57">
        <v>0</v>
      </c>
      <c r="S6" s="57">
        <v>0</v>
      </c>
      <c r="T6" s="57">
        <v>8292000000</v>
      </c>
      <c r="U6" s="57">
        <v>0</v>
      </c>
      <c r="V6" s="57">
        <v>6798216178</v>
      </c>
      <c r="W6" s="57">
        <v>1493783822</v>
      </c>
      <c r="X6" s="57">
        <v>6233390975</v>
      </c>
      <c r="Y6" s="57">
        <v>6232710288</v>
      </c>
      <c r="Z6" s="57">
        <v>6232710288</v>
      </c>
      <c r="AA6" s="57">
        <v>6232710288</v>
      </c>
    </row>
    <row r="7" spans="1:27" ht="22.5" x14ac:dyDescent="0.25">
      <c r="A7" s="54" t="s">
        <v>29</v>
      </c>
      <c r="B7" s="55" t="s">
        <v>115</v>
      </c>
      <c r="C7" s="56" t="s">
        <v>38</v>
      </c>
      <c r="D7" s="54" t="s">
        <v>31</v>
      </c>
      <c r="E7" s="54" t="s">
        <v>32</v>
      </c>
      <c r="F7" s="54" t="s">
        <v>32</v>
      </c>
      <c r="G7" s="54" t="s">
        <v>39</v>
      </c>
      <c r="H7" s="54"/>
      <c r="I7" s="54"/>
      <c r="J7" s="54"/>
      <c r="K7" s="54"/>
      <c r="L7" s="54"/>
      <c r="M7" s="54" t="s">
        <v>33</v>
      </c>
      <c r="N7" s="54" t="s">
        <v>34</v>
      </c>
      <c r="O7" s="54" t="s">
        <v>35</v>
      </c>
      <c r="P7" s="55" t="s">
        <v>40</v>
      </c>
      <c r="Q7" s="62">
        <v>1438000000</v>
      </c>
      <c r="R7" s="57">
        <v>0</v>
      </c>
      <c r="S7" s="57">
        <v>0</v>
      </c>
      <c r="T7" s="57">
        <v>1438000000</v>
      </c>
      <c r="U7" s="57">
        <v>0</v>
      </c>
      <c r="V7" s="57">
        <v>1262533579</v>
      </c>
      <c r="W7" s="57">
        <v>175466421</v>
      </c>
      <c r="X7" s="57">
        <v>1120027600</v>
      </c>
      <c r="Y7" s="57">
        <v>1120027600</v>
      </c>
      <c r="Z7" s="57">
        <v>1120027600</v>
      </c>
      <c r="AA7" s="57">
        <v>1120027600</v>
      </c>
    </row>
    <row r="8" spans="1:27" ht="22.5" x14ac:dyDescent="0.25">
      <c r="A8" s="54" t="s">
        <v>29</v>
      </c>
      <c r="B8" s="55" t="s">
        <v>115</v>
      </c>
      <c r="C8" s="56" t="s">
        <v>38</v>
      </c>
      <c r="D8" s="54" t="s">
        <v>31</v>
      </c>
      <c r="E8" s="54" t="s">
        <v>32</v>
      </c>
      <c r="F8" s="54" t="s">
        <v>32</v>
      </c>
      <c r="G8" s="54" t="s">
        <v>39</v>
      </c>
      <c r="H8" s="54"/>
      <c r="I8" s="54"/>
      <c r="J8" s="54"/>
      <c r="K8" s="54"/>
      <c r="L8" s="54"/>
      <c r="M8" s="54" t="s">
        <v>33</v>
      </c>
      <c r="N8" s="54" t="s">
        <v>37</v>
      </c>
      <c r="O8" s="54" t="s">
        <v>35</v>
      </c>
      <c r="P8" s="55" t="s">
        <v>40</v>
      </c>
      <c r="Q8" s="62">
        <v>1758000000</v>
      </c>
      <c r="R8" s="57">
        <v>0</v>
      </c>
      <c r="S8" s="57">
        <v>0</v>
      </c>
      <c r="T8" s="57">
        <v>1758000000</v>
      </c>
      <c r="U8" s="57">
        <v>0</v>
      </c>
      <c r="V8" s="57">
        <v>1336795586</v>
      </c>
      <c r="W8" s="57">
        <v>421204414</v>
      </c>
      <c r="X8" s="57">
        <v>1038425954</v>
      </c>
      <c r="Y8" s="57">
        <v>1038425954</v>
      </c>
      <c r="Z8" s="57">
        <v>1038425954</v>
      </c>
      <c r="AA8" s="57">
        <v>1038425954</v>
      </c>
    </row>
    <row r="9" spans="1:27" ht="33.75" x14ac:dyDescent="0.25">
      <c r="A9" s="54" t="s">
        <v>29</v>
      </c>
      <c r="B9" s="55" t="s">
        <v>115</v>
      </c>
      <c r="C9" s="56" t="s">
        <v>41</v>
      </c>
      <c r="D9" s="54" t="s">
        <v>31</v>
      </c>
      <c r="E9" s="54" t="s">
        <v>32</v>
      </c>
      <c r="F9" s="54" t="s">
        <v>32</v>
      </c>
      <c r="G9" s="54" t="s">
        <v>42</v>
      </c>
      <c r="H9" s="54"/>
      <c r="I9" s="54"/>
      <c r="J9" s="54"/>
      <c r="K9" s="54"/>
      <c r="L9" s="54"/>
      <c r="M9" s="54" t="s">
        <v>33</v>
      </c>
      <c r="N9" s="54" t="s">
        <v>34</v>
      </c>
      <c r="O9" s="54" t="s">
        <v>35</v>
      </c>
      <c r="P9" s="55" t="s">
        <v>43</v>
      </c>
      <c r="Q9" s="62">
        <v>805000000</v>
      </c>
      <c r="R9" s="57">
        <v>0</v>
      </c>
      <c r="S9" s="57">
        <v>0</v>
      </c>
      <c r="T9" s="57">
        <v>805000000</v>
      </c>
      <c r="U9" s="57">
        <v>0</v>
      </c>
      <c r="V9" s="57">
        <v>758630237</v>
      </c>
      <c r="W9" s="57">
        <v>46369763</v>
      </c>
      <c r="X9" s="57">
        <v>496288345</v>
      </c>
      <c r="Y9" s="57">
        <v>496288345</v>
      </c>
      <c r="Z9" s="57">
        <v>496288345</v>
      </c>
      <c r="AA9" s="57">
        <v>496288345</v>
      </c>
    </row>
    <row r="10" spans="1:27" ht="33.75" x14ac:dyDescent="0.25">
      <c r="A10" s="54" t="s">
        <v>29</v>
      </c>
      <c r="B10" s="55" t="s">
        <v>115</v>
      </c>
      <c r="C10" s="56" t="s">
        <v>41</v>
      </c>
      <c r="D10" s="54" t="s">
        <v>31</v>
      </c>
      <c r="E10" s="54" t="s">
        <v>32</v>
      </c>
      <c r="F10" s="54" t="s">
        <v>32</v>
      </c>
      <c r="G10" s="54" t="s">
        <v>42</v>
      </c>
      <c r="H10" s="54"/>
      <c r="I10" s="54"/>
      <c r="J10" s="54"/>
      <c r="K10" s="54"/>
      <c r="L10" s="54"/>
      <c r="M10" s="54" t="s">
        <v>33</v>
      </c>
      <c r="N10" s="54" t="s">
        <v>37</v>
      </c>
      <c r="O10" s="54" t="s">
        <v>35</v>
      </c>
      <c r="P10" s="55" t="s">
        <v>43</v>
      </c>
      <c r="Q10" s="62">
        <v>675000000</v>
      </c>
      <c r="R10" s="57">
        <v>0</v>
      </c>
      <c r="S10" s="57">
        <v>0</v>
      </c>
      <c r="T10" s="57">
        <v>675000000</v>
      </c>
      <c r="U10" s="57">
        <v>0</v>
      </c>
      <c r="V10" s="57">
        <v>535429680</v>
      </c>
      <c r="W10" s="57">
        <v>139570320</v>
      </c>
      <c r="X10" s="57">
        <v>527535586</v>
      </c>
      <c r="Y10" s="57">
        <v>527535586</v>
      </c>
      <c r="Z10" s="57">
        <v>527535586</v>
      </c>
      <c r="AA10" s="57">
        <v>527535586</v>
      </c>
    </row>
    <row r="11" spans="1:27" ht="33.75" x14ac:dyDescent="0.25">
      <c r="A11" s="54" t="s">
        <v>29</v>
      </c>
      <c r="B11" s="55" t="s">
        <v>115</v>
      </c>
      <c r="C11" s="56" t="s">
        <v>44</v>
      </c>
      <c r="D11" s="54" t="s">
        <v>31</v>
      </c>
      <c r="E11" s="54" t="s">
        <v>32</v>
      </c>
      <c r="F11" s="54" t="s">
        <v>32</v>
      </c>
      <c r="G11" s="54" t="s">
        <v>45</v>
      </c>
      <c r="H11" s="54"/>
      <c r="I11" s="54"/>
      <c r="J11" s="54"/>
      <c r="K11" s="54"/>
      <c r="L11" s="54"/>
      <c r="M11" s="54" t="s">
        <v>33</v>
      </c>
      <c r="N11" s="54" t="s">
        <v>37</v>
      </c>
      <c r="O11" s="54" t="s">
        <v>35</v>
      </c>
      <c r="P11" s="55" t="s">
        <v>46</v>
      </c>
      <c r="Q11" s="62">
        <v>622000000</v>
      </c>
      <c r="R11" s="57">
        <v>0</v>
      </c>
      <c r="S11" s="57">
        <v>0</v>
      </c>
      <c r="T11" s="57">
        <v>622000000</v>
      </c>
      <c r="U11" s="57">
        <v>622000000</v>
      </c>
      <c r="V11" s="57">
        <v>0</v>
      </c>
      <c r="W11" s="57">
        <v>0</v>
      </c>
      <c r="X11" s="57">
        <v>0</v>
      </c>
      <c r="Y11" s="57">
        <v>0</v>
      </c>
      <c r="Z11" s="57">
        <v>0</v>
      </c>
      <c r="AA11" s="57">
        <v>0</v>
      </c>
    </row>
    <row r="12" spans="1:27" x14ac:dyDescent="0.25">
      <c r="A12" s="54"/>
      <c r="B12" s="55"/>
      <c r="C12" s="56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61">
        <f>SUM(Q5:Q11)</f>
        <v>13962000000</v>
      </c>
      <c r="R12" s="57"/>
      <c r="S12" s="57"/>
      <c r="T12" s="57"/>
      <c r="U12" s="57"/>
      <c r="V12" s="61">
        <f>SUM(V5:V11)</f>
        <v>10691605260</v>
      </c>
      <c r="W12" s="57"/>
      <c r="X12" s="61">
        <f>SUM(X5:X11)</f>
        <v>9415668460</v>
      </c>
      <c r="Y12" s="61">
        <f>SUM(Y5:Y11)</f>
        <v>9414987773</v>
      </c>
      <c r="Z12" s="57"/>
      <c r="AA12" s="61">
        <f>SUM(AA5:AA11)</f>
        <v>9414987773</v>
      </c>
    </row>
    <row r="13" spans="1:27" ht="22.5" x14ac:dyDescent="0.25">
      <c r="A13" s="54" t="s">
        <v>29</v>
      </c>
      <c r="B13" s="55" t="s">
        <v>115</v>
      </c>
      <c r="C13" s="56" t="s">
        <v>116</v>
      </c>
      <c r="D13" s="54" t="s">
        <v>31</v>
      </c>
      <c r="E13" s="54" t="s">
        <v>39</v>
      </c>
      <c r="F13" s="54"/>
      <c r="G13" s="54"/>
      <c r="H13" s="54"/>
      <c r="I13" s="54"/>
      <c r="J13" s="54"/>
      <c r="K13" s="54"/>
      <c r="L13" s="54"/>
      <c r="M13" s="54" t="s">
        <v>33</v>
      </c>
      <c r="N13" s="54" t="s">
        <v>37</v>
      </c>
      <c r="O13" s="54" t="s">
        <v>35</v>
      </c>
      <c r="P13" s="55" t="s">
        <v>117</v>
      </c>
      <c r="Q13" s="57">
        <v>2842000000</v>
      </c>
      <c r="R13" s="57">
        <v>0</v>
      </c>
      <c r="S13" s="57">
        <v>0</v>
      </c>
      <c r="T13" s="57">
        <v>2842000000</v>
      </c>
      <c r="U13" s="57">
        <v>0</v>
      </c>
      <c r="V13" s="57">
        <v>2701953544</v>
      </c>
      <c r="W13" s="57">
        <v>140046456</v>
      </c>
      <c r="X13" s="57">
        <v>2483319850.1900001</v>
      </c>
      <c r="Y13" s="57">
        <v>1975085011.04</v>
      </c>
      <c r="Z13" s="57">
        <v>1975085011.04</v>
      </c>
      <c r="AA13" s="57">
        <v>1975085011.04</v>
      </c>
    </row>
    <row r="14" spans="1:27" x14ac:dyDescent="0.25">
      <c r="A14" s="54"/>
      <c r="B14" s="55"/>
      <c r="C14" s="56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5"/>
      <c r="Q14" s="61">
        <f>SUM(Q13)</f>
        <v>2842000000</v>
      </c>
      <c r="R14" s="57"/>
      <c r="S14" s="57"/>
      <c r="T14" s="57"/>
      <c r="U14" s="57"/>
      <c r="V14" s="61">
        <f>SUM(V13)</f>
        <v>2701953544</v>
      </c>
      <c r="W14" s="57"/>
      <c r="X14" s="61">
        <f>SUM(X13)</f>
        <v>2483319850.1900001</v>
      </c>
      <c r="Y14" s="61">
        <f>SUM(Y13)</f>
        <v>1975085011.04</v>
      </c>
      <c r="Z14" s="57"/>
      <c r="AA14" s="61">
        <f>SUM(AA13)</f>
        <v>1975085011.04</v>
      </c>
    </row>
    <row r="15" spans="1:27" ht="33.75" x14ac:dyDescent="0.25">
      <c r="A15" s="54" t="s">
        <v>29</v>
      </c>
      <c r="B15" s="55" t="s">
        <v>115</v>
      </c>
      <c r="C15" s="56" t="s">
        <v>47</v>
      </c>
      <c r="D15" s="54" t="s">
        <v>31</v>
      </c>
      <c r="E15" s="54" t="s">
        <v>42</v>
      </c>
      <c r="F15" s="54" t="s">
        <v>42</v>
      </c>
      <c r="G15" s="54" t="s">
        <v>32</v>
      </c>
      <c r="H15" s="54" t="s">
        <v>48</v>
      </c>
      <c r="I15" s="54"/>
      <c r="J15" s="54"/>
      <c r="K15" s="54"/>
      <c r="L15" s="54"/>
      <c r="M15" s="54" t="s">
        <v>33</v>
      </c>
      <c r="N15" s="54" t="s">
        <v>34</v>
      </c>
      <c r="O15" s="54" t="s">
        <v>35</v>
      </c>
      <c r="P15" s="55" t="s">
        <v>49</v>
      </c>
      <c r="Q15" s="62">
        <v>926000000</v>
      </c>
      <c r="R15" s="57">
        <v>0</v>
      </c>
      <c r="S15" s="57">
        <v>0</v>
      </c>
      <c r="T15" s="57">
        <v>926000000</v>
      </c>
      <c r="U15" s="57">
        <v>926000000</v>
      </c>
      <c r="V15" s="57">
        <v>0</v>
      </c>
      <c r="W15" s="57">
        <v>0</v>
      </c>
      <c r="X15" s="57">
        <v>0</v>
      </c>
      <c r="Y15" s="57">
        <v>0</v>
      </c>
      <c r="Z15" s="57">
        <v>0</v>
      </c>
      <c r="AA15" s="57">
        <v>0</v>
      </c>
    </row>
    <row r="16" spans="1:27" ht="33.75" x14ac:dyDescent="0.25">
      <c r="A16" s="54" t="s">
        <v>29</v>
      </c>
      <c r="B16" s="55" t="s">
        <v>115</v>
      </c>
      <c r="C16" s="56" t="s">
        <v>50</v>
      </c>
      <c r="D16" s="54" t="s">
        <v>31</v>
      </c>
      <c r="E16" s="54" t="s">
        <v>42</v>
      </c>
      <c r="F16" s="54" t="s">
        <v>45</v>
      </c>
      <c r="G16" s="54" t="s">
        <v>39</v>
      </c>
      <c r="H16" s="54" t="s">
        <v>51</v>
      </c>
      <c r="I16" s="54"/>
      <c r="J16" s="54"/>
      <c r="K16" s="54"/>
      <c r="L16" s="54"/>
      <c r="M16" s="54" t="s">
        <v>33</v>
      </c>
      <c r="N16" s="54" t="s">
        <v>37</v>
      </c>
      <c r="O16" s="54" t="s">
        <v>35</v>
      </c>
      <c r="P16" s="55" t="s">
        <v>52</v>
      </c>
      <c r="Q16" s="62">
        <v>55000000</v>
      </c>
      <c r="R16" s="57">
        <v>0</v>
      </c>
      <c r="S16" s="57">
        <v>0</v>
      </c>
      <c r="T16" s="57">
        <v>55000000</v>
      </c>
      <c r="U16" s="57">
        <v>0</v>
      </c>
      <c r="V16" s="57">
        <v>48000000</v>
      </c>
      <c r="W16" s="57">
        <v>7000000</v>
      </c>
      <c r="X16" s="57">
        <v>41624051</v>
      </c>
      <c r="Y16" s="57">
        <v>33409157</v>
      </c>
      <c r="Z16" s="57">
        <v>33409157</v>
      </c>
      <c r="AA16" s="57">
        <v>33409157</v>
      </c>
    </row>
    <row r="17" spans="1:27" ht="22.5" x14ac:dyDescent="0.25">
      <c r="A17" s="54" t="s">
        <v>29</v>
      </c>
      <c r="B17" s="55" t="s">
        <v>115</v>
      </c>
      <c r="C17" s="56" t="s">
        <v>118</v>
      </c>
      <c r="D17" s="54" t="s">
        <v>31</v>
      </c>
      <c r="E17" s="54" t="s">
        <v>42</v>
      </c>
      <c r="F17" s="54" t="s">
        <v>53</v>
      </c>
      <c r="G17" s="54"/>
      <c r="H17" s="54"/>
      <c r="I17" s="54"/>
      <c r="J17" s="54"/>
      <c r="K17" s="54"/>
      <c r="L17" s="54"/>
      <c r="M17" s="54" t="s">
        <v>33</v>
      </c>
      <c r="N17" s="54" t="s">
        <v>34</v>
      </c>
      <c r="O17" s="54" t="s">
        <v>35</v>
      </c>
      <c r="P17" s="55" t="s">
        <v>119</v>
      </c>
      <c r="Q17" s="62">
        <v>52000000</v>
      </c>
      <c r="R17" s="57">
        <v>0</v>
      </c>
      <c r="S17" s="57">
        <v>0</v>
      </c>
      <c r="T17" s="57">
        <v>52000000</v>
      </c>
      <c r="U17" s="57">
        <v>0</v>
      </c>
      <c r="V17" s="57">
        <v>0</v>
      </c>
      <c r="W17" s="57">
        <v>52000000</v>
      </c>
      <c r="X17" s="57">
        <v>0</v>
      </c>
      <c r="Y17" s="57">
        <v>0</v>
      </c>
      <c r="Z17" s="57">
        <v>0</v>
      </c>
      <c r="AA17" s="57">
        <v>0</v>
      </c>
    </row>
    <row r="18" spans="1:27" x14ac:dyDescent="0.25">
      <c r="A18" s="54"/>
      <c r="B18" s="55"/>
      <c r="C18" s="56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5"/>
      <c r="Q18" s="61">
        <f>SUM(Q15:Q17)</f>
        <v>1033000000</v>
      </c>
      <c r="R18" s="57"/>
      <c r="S18" s="57"/>
      <c r="T18" s="57"/>
      <c r="U18" s="57"/>
      <c r="V18" s="61">
        <f>SUM(V15:V17)</f>
        <v>48000000</v>
      </c>
      <c r="W18" s="57"/>
      <c r="X18" s="61">
        <f>SUM(X15:X17)</f>
        <v>41624051</v>
      </c>
      <c r="Y18" s="61">
        <f>SUM(Y15:Y17)</f>
        <v>33409157</v>
      </c>
      <c r="Z18" s="57"/>
      <c r="AA18" s="61">
        <f>SUM(AA15:AA17)</f>
        <v>33409157</v>
      </c>
    </row>
    <row r="19" spans="1:27" ht="22.5" x14ac:dyDescent="0.25">
      <c r="A19" s="54" t="s">
        <v>29</v>
      </c>
      <c r="B19" s="55" t="s">
        <v>115</v>
      </c>
      <c r="C19" s="56" t="s">
        <v>54</v>
      </c>
      <c r="D19" s="54" t="s">
        <v>31</v>
      </c>
      <c r="E19" s="54" t="s">
        <v>55</v>
      </c>
      <c r="F19" s="54" t="s">
        <v>32</v>
      </c>
      <c r="G19" s="54"/>
      <c r="H19" s="54"/>
      <c r="I19" s="54"/>
      <c r="J19" s="54"/>
      <c r="K19" s="54"/>
      <c r="L19" s="54"/>
      <c r="M19" s="54" t="s">
        <v>33</v>
      </c>
      <c r="N19" s="54" t="s">
        <v>34</v>
      </c>
      <c r="O19" s="54" t="s">
        <v>35</v>
      </c>
      <c r="P19" s="55" t="s">
        <v>56</v>
      </c>
      <c r="Q19" s="57">
        <v>71000000</v>
      </c>
      <c r="R19" s="57">
        <v>0</v>
      </c>
      <c r="S19" s="57">
        <v>0</v>
      </c>
      <c r="T19" s="57">
        <v>71000000</v>
      </c>
      <c r="U19" s="57">
        <v>0</v>
      </c>
      <c r="V19" s="57">
        <v>67339000</v>
      </c>
      <c r="W19" s="57">
        <v>3661000</v>
      </c>
      <c r="X19" s="57">
        <v>67339000</v>
      </c>
      <c r="Y19" s="57">
        <v>67339000</v>
      </c>
      <c r="Z19" s="57">
        <v>67339000</v>
      </c>
      <c r="AA19" s="57">
        <v>67339000</v>
      </c>
    </row>
    <row r="20" spans="1:27" ht="22.5" x14ac:dyDescent="0.25">
      <c r="A20" s="54" t="s">
        <v>29</v>
      </c>
      <c r="B20" s="55" t="s">
        <v>115</v>
      </c>
      <c r="C20" s="56" t="s">
        <v>57</v>
      </c>
      <c r="D20" s="54" t="s">
        <v>31</v>
      </c>
      <c r="E20" s="54" t="s">
        <v>55</v>
      </c>
      <c r="F20" s="54" t="s">
        <v>45</v>
      </c>
      <c r="G20" s="54" t="s">
        <v>32</v>
      </c>
      <c r="H20" s="54"/>
      <c r="I20" s="54"/>
      <c r="J20" s="54"/>
      <c r="K20" s="54"/>
      <c r="L20" s="54"/>
      <c r="M20" s="54" t="s">
        <v>33</v>
      </c>
      <c r="N20" s="54" t="s">
        <v>34</v>
      </c>
      <c r="O20" s="54" t="s">
        <v>35</v>
      </c>
      <c r="P20" s="55" t="s">
        <v>58</v>
      </c>
      <c r="Q20" s="57">
        <v>163000000</v>
      </c>
      <c r="R20" s="57">
        <v>0</v>
      </c>
      <c r="S20" s="57">
        <v>0</v>
      </c>
      <c r="T20" s="57">
        <v>163000000</v>
      </c>
      <c r="U20" s="57">
        <v>0</v>
      </c>
      <c r="V20" s="57">
        <v>0</v>
      </c>
      <c r="W20" s="57">
        <v>163000000</v>
      </c>
      <c r="X20" s="57">
        <v>0</v>
      </c>
      <c r="Y20" s="57">
        <v>0</v>
      </c>
      <c r="Z20" s="57">
        <v>0</v>
      </c>
      <c r="AA20" s="57">
        <v>0</v>
      </c>
    </row>
    <row r="21" spans="1:27" x14ac:dyDescent="0.25">
      <c r="A21" s="54"/>
      <c r="B21" s="55"/>
      <c r="C21" s="56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5"/>
      <c r="Q21" s="61">
        <f>SUM(Q19:Q20)</f>
        <v>234000000</v>
      </c>
      <c r="R21" s="57"/>
      <c r="S21" s="57"/>
      <c r="T21" s="57"/>
      <c r="U21" s="57"/>
      <c r="V21" s="61">
        <f>SUM(V19:V20)</f>
        <v>67339000</v>
      </c>
      <c r="W21" s="57"/>
      <c r="X21" s="61">
        <f>SUM(X19:X20)</f>
        <v>67339000</v>
      </c>
      <c r="Y21" s="61">
        <f>SUM(Y19:Y20)</f>
        <v>67339000</v>
      </c>
      <c r="Z21" s="57"/>
      <c r="AA21" s="61">
        <f>SUM(AA19:AA20)</f>
        <v>67339000</v>
      </c>
    </row>
    <row r="22" spans="1:27" ht="22.5" x14ac:dyDescent="0.25">
      <c r="A22" s="54" t="s">
        <v>29</v>
      </c>
      <c r="B22" s="55" t="s">
        <v>115</v>
      </c>
      <c r="C22" s="56" t="s">
        <v>120</v>
      </c>
      <c r="D22" s="54" t="s">
        <v>121</v>
      </c>
      <c r="E22" s="54" t="s">
        <v>53</v>
      </c>
      <c r="F22" s="54" t="s">
        <v>45</v>
      </c>
      <c r="G22" s="54" t="s">
        <v>32</v>
      </c>
      <c r="H22" s="54"/>
      <c r="I22" s="54"/>
      <c r="J22" s="54"/>
      <c r="K22" s="54"/>
      <c r="L22" s="54"/>
      <c r="M22" s="54" t="s">
        <v>33</v>
      </c>
      <c r="N22" s="54" t="s">
        <v>34</v>
      </c>
      <c r="O22" s="54" t="s">
        <v>35</v>
      </c>
      <c r="P22" s="55" t="s">
        <v>122</v>
      </c>
      <c r="Q22" s="61">
        <v>8861530</v>
      </c>
      <c r="R22" s="57">
        <v>0</v>
      </c>
      <c r="S22" s="57">
        <v>0</v>
      </c>
      <c r="T22" s="57">
        <v>8861530</v>
      </c>
      <c r="U22" s="57">
        <v>0</v>
      </c>
      <c r="V22" s="57">
        <v>0</v>
      </c>
      <c r="W22" s="57">
        <v>8861530</v>
      </c>
      <c r="X22" s="57">
        <v>0</v>
      </c>
      <c r="Y22" s="57">
        <v>0</v>
      </c>
      <c r="Z22" s="57">
        <v>0</v>
      </c>
      <c r="AA22" s="57">
        <v>0</v>
      </c>
    </row>
    <row r="23" spans="1:27" ht="56.25" x14ac:dyDescent="0.25">
      <c r="A23" s="54" t="s">
        <v>29</v>
      </c>
      <c r="B23" s="55" t="s">
        <v>115</v>
      </c>
      <c r="C23" s="56" t="s">
        <v>59</v>
      </c>
      <c r="D23" s="54" t="s">
        <v>60</v>
      </c>
      <c r="E23" s="54" t="s">
        <v>61</v>
      </c>
      <c r="F23" s="54" t="s">
        <v>62</v>
      </c>
      <c r="G23" s="54" t="s">
        <v>63</v>
      </c>
      <c r="H23" s="54"/>
      <c r="I23" s="54"/>
      <c r="J23" s="54"/>
      <c r="K23" s="54"/>
      <c r="L23" s="54"/>
      <c r="M23" s="54" t="s">
        <v>33</v>
      </c>
      <c r="N23" s="54" t="s">
        <v>34</v>
      </c>
      <c r="O23" s="54" t="s">
        <v>35</v>
      </c>
      <c r="P23" s="55" t="s">
        <v>64</v>
      </c>
      <c r="Q23" s="57">
        <v>1025486433</v>
      </c>
      <c r="R23" s="57">
        <v>0</v>
      </c>
      <c r="S23" s="57">
        <v>0</v>
      </c>
      <c r="T23" s="57">
        <v>1025486433</v>
      </c>
      <c r="U23" s="57">
        <v>0</v>
      </c>
      <c r="V23" s="57">
        <v>1010655837</v>
      </c>
      <c r="W23" s="57">
        <v>14830596</v>
      </c>
      <c r="X23" s="57">
        <v>969655837</v>
      </c>
      <c r="Y23" s="57">
        <v>812106006</v>
      </c>
      <c r="Z23" s="57">
        <v>812106006</v>
      </c>
      <c r="AA23" s="57">
        <v>812106006</v>
      </c>
    </row>
    <row r="24" spans="1:27" ht="56.25" x14ac:dyDescent="0.25">
      <c r="A24" s="54" t="s">
        <v>29</v>
      </c>
      <c r="B24" s="55" t="s">
        <v>115</v>
      </c>
      <c r="C24" s="56" t="s">
        <v>59</v>
      </c>
      <c r="D24" s="54" t="s">
        <v>60</v>
      </c>
      <c r="E24" s="54" t="s">
        <v>61</v>
      </c>
      <c r="F24" s="54" t="s">
        <v>62</v>
      </c>
      <c r="G24" s="54" t="s">
        <v>63</v>
      </c>
      <c r="H24" s="54"/>
      <c r="I24" s="54"/>
      <c r="J24" s="54"/>
      <c r="K24" s="54"/>
      <c r="L24" s="54"/>
      <c r="M24" s="54" t="s">
        <v>33</v>
      </c>
      <c r="N24" s="54" t="s">
        <v>37</v>
      </c>
      <c r="O24" s="54" t="s">
        <v>35</v>
      </c>
      <c r="P24" s="55" t="s">
        <v>64</v>
      </c>
      <c r="Q24" s="57">
        <v>4963312752</v>
      </c>
      <c r="R24" s="57">
        <v>0</v>
      </c>
      <c r="S24" s="57">
        <v>0</v>
      </c>
      <c r="T24" s="57">
        <v>4963312752</v>
      </c>
      <c r="U24" s="57">
        <v>0</v>
      </c>
      <c r="V24" s="57">
        <v>4447193921</v>
      </c>
      <c r="W24" s="57">
        <v>516118831</v>
      </c>
      <c r="X24" s="57">
        <v>4101422539</v>
      </c>
      <c r="Y24" s="57">
        <v>1951591939</v>
      </c>
      <c r="Z24" s="57">
        <v>1951591939</v>
      </c>
      <c r="AA24" s="57">
        <v>1951591939</v>
      </c>
    </row>
    <row r="25" spans="1:27" x14ac:dyDescent="0.25">
      <c r="A25" s="54"/>
      <c r="B25" s="55"/>
      <c r="C25" s="56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5"/>
      <c r="Q25" s="61">
        <f>SUM(Q23:Q24)</f>
        <v>5988799185</v>
      </c>
      <c r="R25" s="57"/>
      <c r="S25" s="57"/>
      <c r="T25" s="57"/>
      <c r="U25" s="57"/>
      <c r="V25" s="61">
        <f>SUM(V23:V24)</f>
        <v>5457849758</v>
      </c>
      <c r="W25" s="57"/>
      <c r="X25" s="61">
        <f>SUM(X23:X24)</f>
        <v>5071078376</v>
      </c>
      <c r="Y25" s="61">
        <f>SUM(Y23:Y24)</f>
        <v>2763697945</v>
      </c>
      <c r="Z25" s="57"/>
      <c r="AA25" s="61">
        <f>SUM(AA23:AA24)</f>
        <v>2763697945</v>
      </c>
    </row>
    <row r="26" spans="1:27" ht="45" x14ac:dyDescent="0.25">
      <c r="A26" s="54" t="s">
        <v>29</v>
      </c>
      <c r="B26" s="55" t="s">
        <v>115</v>
      </c>
      <c r="C26" s="56" t="s">
        <v>65</v>
      </c>
      <c r="D26" s="54" t="s">
        <v>60</v>
      </c>
      <c r="E26" s="54" t="s">
        <v>61</v>
      </c>
      <c r="F26" s="54" t="s">
        <v>62</v>
      </c>
      <c r="G26" s="54" t="s">
        <v>66</v>
      </c>
      <c r="H26" s="54"/>
      <c r="I26" s="54"/>
      <c r="J26" s="54"/>
      <c r="K26" s="54"/>
      <c r="L26" s="54"/>
      <c r="M26" s="54" t="s">
        <v>33</v>
      </c>
      <c r="N26" s="54" t="s">
        <v>37</v>
      </c>
      <c r="O26" s="54" t="s">
        <v>35</v>
      </c>
      <c r="P26" s="55" t="s">
        <v>67</v>
      </c>
      <c r="Q26" s="57">
        <v>1923898812</v>
      </c>
      <c r="R26" s="57">
        <v>0</v>
      </c>
      <c r="S26" s="57">
        <v>0</v>
      </c>
      <c r="T26" s="57">
        <v>1923898812</v>
      </c>
      <c r="U26" s="57">
        <v>0</v>
      </c>
      <c r="V26" s="57">
        <v>1896801927</v>
      </c>
      <c r="W26" s="57">
        <v>27096885</v>
      </c>
      <c r="X26" s="57">
        <v>1896801927</v>
      </c>
      <c r="Y26" s="57">
        <v>1242608049.2</v>
      </c>
      <c r="Z26" s="57">
        <v>1242608049.2</v>
      </c>
      <c r="AA26" s="57">
        <v>1242608049.2</v>
      </c>
    </row>
    <row r="27" spans="1:27" ht="67.5" x14ac:dyDescent="0.25">
      <c r="A27" s="54" t="s">
        <v>29</v>
      </c>
      <c r="B27" s="55" t="s">
        <v>115</v>
      </c>
      <c r="C27" s="56" t="s">
        <v>68</v>
      </c>
      <c r="D27" s="54" t="s">
        <v>60</v>
      </c>
      <c r="E27" s="54" t="s">
        <v>61</v>
      </c>
      <c r="F27" s="54" t="s">
        <v>62</v>
      </c>
      <c r="G27" s="54" t="s">
        <v>69</v>
      </c>
      <c r="H27" s="54"/>
      <c r="I27" s="54"/>
      <c r="J27" s="54"/>
      <c r="K27" s="54"/>
      <c r="L27" s="54"/>
      <c r="M27" s="54" t="s">
        <v>33</v>
      </c>
      <c r="N27" s="54" t="s">
        <v>37</v>
      </c>
      <c r="O27" s="54" t="s">
        <v>35</v>
      </c>
      <c r="P27" s="55" t="s">
        <v>70</v>
      </c>
      <c r="Q27" s="62">
        <v>1979265919</v>
      </c>
      <c r="R27" s="57">
        <v>0</v>
      </c>
      <c r="S27" s="57">
        <v>0</v>
      </c>
      <c r="T27" s="57">
        <v>1979265919</v>
      </c>
      <c r="U27" s="57">
        <v>0</v>
      </c>
      <c r="V27" s="62">
        <v>1929982169</v>
      </c>
      <c r="W27" s="57">
        <v>49283750</v>
      </c>
      <c r="X27" s="62">
        <v>1929836359</v>
      </c>
      <c r="Y27" s="62">
        <v>1420475717</v>
      </c>
      <c r="Z27" s="57">
        <v>1418909050</v>
      </c>
      <c r="AA27" s="62">
        <v>1418909050</v>
      </c>
    </row>
    <row r="28" spans="1:27" ht="45" x14ac:dyDescent="0.25">
      <c r="A28" s="54" t="s">
        <v>29</v>
      </c>
      <c r="B28" s="55" t="s">
        <v>115</v>
      </c>
      <c r="C28" s="56" t="s">
        <v>71</v>
      </c>
      <c r="D28" s="54" t="s">
        <v>60</v>
      </c>
      <c r="E28" s="54" t="s">
        <v>61</v>
      </c>
      <c r="F28" s="54" t="s">
        <v>62</v>
      </c>
      <c r="G28" s="54" t="s">
        <v>72</v>
      </c>
      <c r="H28" s="54"/>
      <c r="I28" s="54"/>
      <c r="J28" s="54"/>
      <c r="K28" s="54"/>
      <c r="L28" s="54"/>
      <c r="M28" s="54" t="s">
        <v>33</v>
      </c>
      <c r="N28" s="54" t="s">
        <v>37</v>
      </c>
      <c r="O28" s="54" t="s">
        <v>35</v>
      </c>
      <c r="P28" s="55" t="s">
        <v>73</v>
      </c>
      <c r="Q28" s="62">
        <v>1950200000</v>
      </c>
      <c r="R28" s="57">
        <v>0</v>
      </c>
      <c r="S28" s="57">
        <v>0</v>
      </c>
      <c r="T28" s="57">
        <v>1950200000</v>
      </c>
      <c r="U28" s="57">
        <v>0</v>
      </c>
      <c r="V28" s="62">
        <v>1548971134</v>
      </c>
      <c r="W28" s="57">
        <v>401228866</v>
      </c>
      <c r="X28" s="62">
        <v>1543371134</v>
      </c>
      <c r="Y28" s="62">
        <v>984745198.52999997</v>
      </c>
      <c r="Z28" s="57">
        <v>984745198.52999997</v>
      </c>
      <c r="AA28" s="62">
        <v>984745198.52999997</v>
      </c>
    </row>
    <row r="29" spans="1:27" ht="56.25" x14ac:dyDescent="0.25">
      <c r="A29" s="54" t="s">
        <v>29</v>
      </c>
      <c r="B29" s="55" t="s">
        <v>115</v>
      </c>
      <c r="C29" s="56" t="s">
        <v>74</v>
      </c>
      <c r="D29" s="54" t="s">
        <v>60</v>
      </c>
      <c r="E29" s="54" t="s">
        <v>61</v>
      </c>
      <c r="F29" s="54" t="s">
        <v>62</v>
      </c>
      <c r="G29" s="54" t="s">
        <v>75</v>
      </c>
      <c r="H29" s="54"/>
      <c r="I29" s="54"/>
      <c r="J29" s="54"/>
      <c r="K29" s="54"/>
      <c r="L29" s="54"/>
      <c r="M29" s="54" t="s">
        <v>33</v>
      </c>
      <c r="N29" s="54" t="s">
        <v>37</v>
      </c>
      <c r="O29" s="54" t="s">
        <v>35</v>
      </c>
      <c r="P29" s="55" t="s">
        <v>76</v>
      </c>
      <c r="Q29" s="62">
        <v>3230772250</v>
      </c>
      <c r="R29" s="57">
        <v>0</v>
      </c>
      <c r="S29" s="57">
        <v>0</v>
      </c>
      <c r="T29" s="57">
        <v>3230772250</v>
      </c>
      <c r="U29" s="57">
        <v>0</v>
      </c>
      <c r="V29" s="62">
        <v>2653485522</v>
      </c>
      <c r="W29" s="57">
        <v>577286728</v>
      </c>
      <c r="X29" s="62">
        <v>2483596517</v>
      </c>
      <c r="Y29" s="62">
        <v>1460494534</v>
      </c>
      <c r="Z29" s="57">
        <v>1460494534</v>
      </c>
      <c r="AA29" s="62">
        <v>1460494534</v>
      </c>
    </row>
    <row r="30" spans="1:27" ht="33.75" x14ac:dyDescent="0.25">
      <c r="A30" s="54" t="s">
        <v>29</v>
      </c>
      <c r="B30" s="55" t="s">
        <v>115</v>
      </c>
      <c r="C30" s="56" t="s">
        <v>77</v>
      </c>
      <c r="D30" s="54" t="s">
        <v>60</v>
      </c>
      <c r="E30" s="54" t="s">
        <v>78</v>
      </c>
      <c r="F30" s="54" t="s">
        <v>62</v>
      </c>
      <c r="G30" s="54" t="s">
        <v>63</v>
      </c>
      <c r="H30" s="54"/>
      <c r="I30" s="54"/>
      <c r="J30" s="54"/>
      <c r="K30" s="54"/>
      <c r="L30" s="54"/>
      <c r="M30" s="54" t="s">
        <v>33</v>
      </c>
      <c r="N30" s="54" t="s">
        <v>37</v>
      </c>
      <c r="O30" s="54" t="s">
        <v>35</v>
      </c>
      <c r="P30" s="55" t="s">
        <v>79</v>
      </c>
      <c r="Q30" s="62">
        <v>2820000000</v>
      </c>
      <c r="R30" s="57">
        <v>0</v>
      </c>
      <c r="S30" s="57">
        <v>0</v>
      </c>
      <c r="T30" s="57">
        <v>2820000000</v>
      </c>
      <c r="U30" s="57">
        <v>0</v>
      </c>
      <c r="V30" s="62">
        <v>2794519958</v>
      </c>
      <c r="W30" s="57">
        <v>25480042</v>
      </c>
      <c r="X30" s="62">
        <v>2794415615</v>
      </c>
      <c r="Y30" s="62">
        <v>1159536135.5</v>
      </c>
      <c r="Z30" s="57">
        <v>1159536135.5</v>
      </c>
      <c r="AA30" s="62">
        <v>1159536135.5</v>
      </c>
    </row>
    <row r="31" spans="1:27" ht="45" x14ac:dyDescent="0.25">
      <c r="A31" s="54" t="s">
        <v>29</v>
      </c>
      <c r="B31" s="55" t="s">
        <v>115</v>
      </c>
      <c r="C31" s="56" t="s">
        <v>80</v>
      </c>
      <c r="D31" s="54" t="s">
        <v>60</v>
      </c>
      <c r="E31" s="54" t="s">
        <v>78</v>
      </c>
      <c r="F31" s="54" t="s">
        <v>62</v>
      </c>
      <c r="G31" s="54" t="s">
        <v>66</v>
      </c>
      <c r="H31" s="54"/>
      <c r="I31" s="54"/>
      <c r="J31" s="54"/>
      <c r="K31" s="54"/>
      <c r="L31" s="54"/>
      <c r="M31" s="54" t="s">
        <v>33</v>
      </c>
      <c r="N31" s="54" t="s">
        <v>34</v>
      </c>
      <c r="O31" s="54" t="s">
        <v>35</v>
      </c>
      <c r="P31" s="55" t="s">
        <v>81</v>
      </c>
      <c r="Q31" s="62">
        <v>4680722565</v>
      </c>
      <c r="R31" s="57">
        <v>0</v>
      </c>
      <c r="S31" s="57">
        <v>0</v>
      </c>
      <c r="T31" s="57">
        <v>4680722565</v>
      </c>
      <c r="U31" s="57">
        <v>0</v>
      </c>
      <c r="V31" s="62">
        <v>3634566618.1300001</v>
      </c>
      <c r="W31" s="57">
        <v>1046155946.87</v>
      </c>
      <c r="X31" s="62">
        <v>2812928747.6999998</v>
      </c>
      <c r="Y31" s="62">
        <v>1548327332.8499999</v>
      </c>
      <c r="Z31" s="57">
        <v>1548327332.8499999</v>
      </c>
      <c r="AA31" s="62">
        <v>1548327332.8499999</v>
      </c>
    </row>
    <row r="32" spans="1:27" ht="33.75" x14ac:dyDescent="0.25">
      <c r="A32" s="54" t="s">
        <v>29</v>
      </c>
      <c r="B32" s="55" t="s">
        <v>115</v>
      </c>
      <c r="C32" s="56" t="s">
        <v>82</v>
      </c>
      <c r="D32" s="54" t="s">
        <v>60</v>
      </c>
      <c r="E32" s="54" t="s">
        <v>78</v>
      </c>
      <c r="F32" s="54" t="s">
        <v>62</v>
      </c>
      <c r="G32" s="54" t="s">
        <v>69</v>
      </c>
      <c r="H32" s="54"/>
      <c r="I32" s="54"/>
      <c r="J32" s="54"/>
      <c r="K32" s="54"/>
      <c r="L32" s="54"/>
      <c r="M32" s="54" t="s">
        <v>33</v>
      </c>
      <c r="N32" s="54" t="s">
        <v>37</v>
      </c>
      <c r="O32" s="54" t="s">
        <v>35</v>
      </c>
      <c r="P32" s="55" t="s">
        <v>83</v>
      </c>
      <c r="Q32" s="62">
        <v>856397372</v>
      </c>
      <c r="R32" s="57">
        <v>0</v>
      </c>
      <c r="S32" s="57">
        <v>0</v>
      </c>
      <c r="T32" s="57">
        <v>856397372</v>
      </c>
      <c r="U32" s="57">
        <v>0</v>
      </c>
      <c r="V32" s="62">
        <v>852565169</v>
      </c>
      <c r="W32" s="57">
        <v>3832203</v>
      </c>
      <c r="X32" s="62">
        <v>836815169</v>
      </c>
      <c r="Y32" s="62">
        <v>668620889</v>
      </c>
      <c r="Z32" s="57">
        <v>668620889</v>
      </c>
      <c r="AA32" s="62">
        <v>668620889</v>
      </c>
    </row>
    <row r="33" spans="1:27" ht="33.75" x14ac:dyDescent="0.25">
      <c r="A33" s="54" t="s">
        <v>29</v>
      </c>
      <c r="B33" s="55" t="s">
        <v>115</v>
      </c>
      <c r="C33" s="56" t="s">
        <v>113</v>
      </c>
      <c r="D33" s="54" t="s">
        <v>60</v>
      </c>
      <c r="E33" s="54" t="s">
        <v>78</v>
      </c>
      <c r="F33" s="54" t="s">
        <v>62</v>
      </c>
      <c r="G33" s="54" t="s">
        <v>72</v>
      </c>
      <c r="H33" s="54" t="s">
        <v>1</v>
      </c>
      <c r="I33" s="54" t="s">
        <v>1</v>
      </c>
      <c r="J33" s="54" t="s">
        <v>1</v>
      </c>
      <c r="K33" s="54" t="s">
        <v>1</v>
      </c>
      <c r="L33" s="54" t="s">
        <v>1</v>
      </c>
      <c r="M33" s="54" t="s">
        <v>33</v>
      </c>
      <c r="N33" s="54" t="s">
        <v>34</v>
      </c>
      <c r="O33" s="54" t="s">
        <v>35</v>
      </c>
      <c r="P33" s="55" t="s">
        <v>114</v>
      </c>
      <c r="Q33" s="62">
        <v>26859000000</v>
      </c>
      <c r="R33" s="57">
        <v>0</v>
      </c>
      <c r="S33" s="57">
        <v>0</v>
      </c>
      <c r="T33" s="57">
        <v>26859000000</v>
      </c>
      <c r="U33" s="57">
        <v>0</v>
      </c>
      <c r="V33" s="62">
        <v>26831117773</v>
      </c>
      <c r="W33" s="57">
        <v>27882227</v>
      </c>
      <c r="X33" s="62">
        <v>110358334</v>
      </c>
      <c r="Y33" s="62">
        <v>69136250</v>
      </c>
      <c r="Z33" s="57">
        <v>69136250</v>
      </c>
      <c r="AA33" s="62">
        <v>69136250</v>
      </c>
    </row>
    <row r="34" spans="1:27" x14ac:dyDescent="0.25">
      <c r="A34" s="54" t="s">
        <v>1</v>
      </c>
      <c r="B34" s="55" t="s">
        <v>1</v>
      </c>
      <c r="C34" s="56" t="s">
        <v>1</v>
      </c>
      <c r="D34" s="54" t="s">
        <v>1</v>
      </c>
      <c r="E34" s="54" t="s">
        <v>1</v>
      </c>
      <c r="F34" s="54" t="s">
        <v>1</v>
      </c>
      <c r="G34" s="54" t="s">
        <v>1</v>
      </c>
      <c r="H34" s="54" t="s">
        <v>1</v>
      </c>
      <c r="I34" s="54" t="s">
        <v>1</v>
      </c>
      <c r="J34" s="54" t="s">
        <v>1</v>
      </c>
      <c r="K34" s="54" t="s">
        <v>1</v>
      </c>
      <c r="L34" s="54" t="s">
        <v>1</v>
      </c>
      <c r="M34" s="54" t="s">
        <v>1</v>
      </c>
      <c r="N34" s="54" t="s">
        <v>1</v>
      </c>
      <c r="O34" s="54" t="s">
        <v>1</v>
      </c>
      <c r="P34" s="55" t="s">
        <v>1</v>
      </c>
      <c r="Q34" s="57">
        <v>68368917633</v>
      </c>
      <c r="R34" s="57">
        <v>0</v>
      </c>
      <c r="S34" s="57">
        <v>0</v>
      </c>
      <c r="T34" s="57">
        <v>68368917633</v>
      </c>
      <c r="U34" s="57">
        <v>1548000000</v>
      </c>
      <c r="V34" s="57">
        <v>61108757832.129997</v>
      </c>
      <c r="W34" s="57">
        <v>5712159800.8699999</v>
      </c>
      <c r="X34" s="57">
        <v>31487153539.889999</v>
      </c>
      <c r="Y34" s="57">
        <v>22808462992.119999</v>
      </c>
      <c r="Z34" s="57">
        <v>22806896325.119999</v>
      </c>
      <c r="AA34" s="57">
        <v>22806896325.119999</v>
      </c>
    </row>
    <row r="35" spans="1:27" x14ac:dyDescent="0.25">
      <c r="A35" s="54" t="s">
        <v>1</v>
      </c>
      <c r="B35" s="58" t="s">
        <v>1</v>
      </c>
      <c r="C35" s="56" t="s">
        <v>1</v>
      </c>
      <c r="D35" s="54" t="s">
        <v>1</v>
      </c>
      <c r="E35" s="54" t="s">
        <v>1</v>
      </c>
      <c r="F35" s="54" t="s">
        <v>1</v>
      </c>
      <c r="G35" s="54" t="s">
        <v>1</v>
      </c>
      <c r="H35" s="54" t="s">
        <v>1</v>
      </c>
      <c r="I35" s="54" t="s">
        <v>1</v>
      </c>
      <c r="J35" s="54" t="s">
        <v>1</v>
      </c>
      <c r="K35" s="54" t="s">
        <v>1</v>
      </c>
      <c r="L35" s="54" t="s">
        <v>1</v>
      </c>
      <c r="M35" s="54" t="s">
        <v>1</v>
      </c>
      <c r="N35" s="54" t="s">
        <v>1</v>
      </c>
      <c r="O35" s="54" t="s">
        <v>1</v>
      </c>
      <c r="P35" s="55" t="s">
        <v>1</v>
      </c>
      <c r="Q35" s="59" t="s">
        <v>1</v>
      </c>
      <c r="R35" s="59" t="s">
        <v>1</v>
      </c>
      <c r="S35" s="59" t="s">
        <v>1</v>
      </c>
      <c r="T35" s="59" t="s">
        <v>1</v>
      </c>
      <c r="U35" s="59" t="s">
        <v>1</v>
      </c>
      <c r="V35" s="59" t="s">
        <v>1</v>
      </c>
      <c r="W35" s="59" t="s">
        <v>1</v>
      </c>
      <c r="X35" s="59" t="s">
        <v>1</v>
      </c>
      <c r="Y35" s="59" t="s">
        <v>1</v>
      </c>
      <c r="Z35" s="59" t="s">
        <v>1</v>
      </c>
      <c r="AA35" s="59" t="s">
        <v>1</v>
      </c>
    </row>
    <row r="36" spans="1:27" ht="0" hidden="1" customHeight="1" x14ac:dyDescent="0.25"/>
    <row r="37" spans="1:27" ht="33.950000000000003" customHeigh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1"/>
  <sheetViews>
    <sheetView tabSelected="1" zoomScale="110" zoomScaleNormal="110" workbookViewId="0">
      <selection activeCell="H11" sqref="H11"/>
    </sheetView>
  </sheetViews>
  <sheetFormatPr baseColWidth="10" defaultColWidth="11.42578125" defaultRowHeight="12" x14ac:dyDescent="0.2"/>
  <cols>
    <col min="1" max="1" width="11.42578125" style="31"/>
    <col min="2" max="2" width="16.7109375" style="31" customWidth="1"/>
    <col min="3" max="3" width="14.5703125" style="31" customWidth="1"/>
    <col min="4" max="4" width="15.140625" style="31" customWidth="1"/>
    <col min="5" max="5" width="11.42578125" style="31"/>
    <col min="6" max="6" width="16.85546875" style="31" customWidth="1"/>
    <col min="7" max="7" width="11.42578125" style="31"/>
    <col min="8" max="8" width="14.28515625" style="31" customWidth="1"/>
    <col min="9" max="9" width="11.42578125" style="31"/>
    <col min="10" max="10" width="14" style="31" customWidth="1"/>
    <col min="11" max="16384" width="11.42578125" style="31"/>
  </cols>
  <sheetData>
    <row r="2" spans="2:11" ht="12.75" thickBot="1" x14ac:dyDescent="0.25">
      <c r="B2" s="74" t="s">
        <v>124</v>
      </c>
      <c r="C2" s="75"/>
      <c r="D2" s="75"/>
      <c r="E2" s="75"/>
      <c r="F2" s="75"/>
      <c r="G2" s="75"/>
      <c r="H2" s="75"/>
      <c r="I2" s="75"/>
      <c r="J2" s="75"/>
      <c r="K2" s="76"/>
    </row>
    <row r="3" spans="2:11" ht="24" x14ac:dyDescent="0.2">
      <c r="B3" s="2" t="s">
        <v>106</v>
      </c>
      <c r="C3" s="2" t="s">
        <v>84</v>
      </c>
      <c r="D3" s="2" t="s">
        <v>85</v>
      </c>
      <c r="E3" s="2" t="s">
        <v>86</v>
      </c>
      <c r="F3" s="2" t="s">
        <v>87</v>
      </c>
      <c r="G3" s="2" t="s">
        <v>88</v>
      </c>
      <c r="H3" s="12" t="s">
        <v>125</v>
      </c>
      <c r="I3" s="13" t="s">
        <v>126</v>
      </c>
      <c r="J3" s="2" t="s">
        <v>89</v>
      </c>
      <c r="K3" s="2" t="s">
        <v>90</v>
      </c>
    </row>
    <row r="4" spans="2:11" x14ac:dyDescent="0.2">
      <c r="B4" s="32" t="s">
        <v>109</v>
      </c>
      <c r="C4" s="33">
        <f>+FUNCIONAMIENTO!B8</f>
        <v>18071000000</v>
      </c>
      <c r="D4" s="33">
        <f>+FUNCIONAMIENTO!C8</f>
        <v>13508897804</v>
      </c>
      <c r="E4" s="34">
        <f>D4/C4</f>
        <v>0.74754567007913231</v>
      </c>
      <c r="F4" s="33">
        <f>+FUNCIONAMIENTO!E8</f>
        <v>12007951361.190001</v>
      </c>
      <c r="G4" s="4">
        <f>+F4/C4</f>
        <v>0.66448737541862657</v>
      </c>
      <c r="H4" s="33">
        <f>+FUNCIONAMIENTO!G8</f>
        <v>11490820941.040001</v>
      </c>
      <c r="I4" s="4">
        <f t="shared" ref="I4:I6" si="0">H4/C4</f>
        <v>0.63587078418681875</v>
      </c>
      <c r="J4" s="33">
        <f>+FUNCIONAMIENTO!I8</f>
        <v>11490820941.040001</v>
      </c>
      <c r="K4" s="4">
        <f>+J4/C4</f>
        <v>0.63587078418681875</v>
      </c>
    </row>
    <row r="5" spans="2:11" ht="24" x14ac:dyDescent="0.2">
      <c r="B5" s="63" t="s">
        <v>130</v>
      </c>
      <c r="C5" s="33">
        <f>+'SERV DEUDA PÚB'!B5</f>
        <v>8861530</v>
      </c>
      <c r="D5" s="33">
        <v>0</v>
      </c>
      <c r="E5" s="34">
        <f>D5/C5</f>
        <v>0</v>
      </c>
      <c r="F5" s="33">
        <v>0</v>
      </c>
      <c r="G5" s="4">
        <f>+F5/C5</f>
        <v>0</v>
      </c>
      <c r="H5" s="33">
        <v>0</v>
      </c>
      <c r="I5" s="4">
        <f t="shared" si="0"/>
        <v>0</v>
      </c>
      <c r="J5" s="33">
        <v>0</v>
      </c>
      <c r="K5" s="41" t="e">
        <f>+J5/F5</f>
        <v>#DIV/0!</v>
      </c>
    </row>
    <row r="6" spans="2:11" x14ac:dyDescent="0.2">
      <c r="B6" s="32" t="s">
        <v>107</v>
      </c>
      <c r="C6" s="33">
        <f>+INVERSIÓN!D13</f>
        <v>50289056103</v>
      </c>
      <c r="D6" s="35">
        <f>+INVERSIÓN!E13</f>
        <v>47599860028.130005</v>
      </c>
      <c r="E6" s="34">
        <f>D6/C6</f>
        <v>0.9465252227172033</v>
      </c>
      <c r="F6" s="35">
        <f>+INVERSIÓN!G13</f>
        <v>19479202178.700001</v>
      </c>
      <c r="G6" s="4">
        <f>+F6/C6</f>
        <v>0.38734475625876713</v>
      </c>
      <c r="H6" s="35">
        <f>+INVERSIÓN!I13</f>
        <v>11317642051.08</v>
      </c>
      <c r="I6" s="4">
        <f t="shared" si="0"/>
        <v>0.22505178915865245</v>
      </c>
      <c r="J6" s="35">
        <f>+INVERSIÓN!K13</f>
        <v>11316075384.08</v>
      </c>
      <c r="K6" s="4">
        <f>+J6/C6</f>
        <v>0.22502063591933152</v>
      </c>
    </row>
    <row r="7" spans="2:11" x14ac:dyDescent="0.2">
      <c r="B7" s="32" t="s">
        <v>108</v>
      </c>
      <c r="C7" s="33">
        <f>SUM(C4:C6)</f>
        <v>68368917633</v>
      </c>
      <c r="D7" s="36">
        <f>SUM(D4:D6)</f>
        <v>61108757832.130005</v>
      </c>
      <c r="E7" s="34">
        <f>D7/C7</f>
        <v>0.89380905750414141</v>
      </c>
      <c r="F7" s="36">
        <f>SUM(F4:F6)</f>
        <v>31487153539.889999</v>
      </c>
      <c r="G7" s="40">
        <f>+F7/C7</f>
        <v>0.46054778443197003</v>
      </c>
      <c r="H7" s="33">
        <f>SUM(H4:H6)</f>
        <v>22808462992.120003</v>
      </c>
      <c r="I7" s="40">
        <f>H7/C7</f>
        <v>0.33360865992576305</v>
      </c>
      <c r="J7" s="36">
        <f>SUM(J4:J6)</f>
        <v>22806896325.120003</v>
      </c>
      <c r="K7" s="4">
        <f>+J7/C7</f>
        <v>0.33358574502445643</v>
      </c>
    </row>
    <row r="9" spans="2:11" x14ac:dyDescent="0.2">
      <c r="F9" s="37"/>
    </row>
    <row r="10" spans="2:11" x14ac:dyDescent="0.2">
      <c r="C10" s="38"/>
    </row>
    <row r="11" spans="2:11" x14ac:dyDescent="0.2">
      <c r="C11" s="38"/>
      <c r="D11" s="39"/>
    </row>
  </sheetData>
  <mergeCells count="1">
    <mergeCell ref="B2:K2"/>
  </mergeCells>
  <conditionalFormatting sqref="I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FUNCIONAMIENTO</vt:lpstr>
      <vt:lpstr>SERV DEUDA PÚB</vt:lpstr>
      <vt:lpstr>INVERSIÓN</vt:lpstr>
      <vt:lpstr>EJECUCION POR RUBROS</vt:lpstr>
      <vt:lpstr>RESUMEN</vt:lpstr>
      <vt:lpstr>FUNCIONAMIENTO!Área_de_impresión</vt:lpstr>
      <vt:lpstr>INVERSIÓN!Área_de_impresión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Danyira Diamary Pachon Ramirez</dc:creator>
  <cp:lastModifiedBy>Henry Andres Naranjo</cp:lastModifiedBy>
  <cp:lastPrinted>2021-11-04T13:28:01Z</cp:lastPrinted>
  <dcterms:created xsi:type="dcterms:W3CDTF">2021-01-12T16:53:24Z</dcterms:created>
  <dcterms:modified xsi:type="dcterms:W3CDTF">2022-10-04T15:29:02Z</dcterms:modified>
</cp:coreProperties>
</file>