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22\EJECUCIÓN PRESUPUESTAL\PUBLICAR\"/>
    </mc:Choice>
  </mc:AlternateContent>
  <bookViews>
    <workbookView xWindow="0" yWindow="0" windowWidth="28800" windowHeight="11475"/>
  </bookViews>
  <sheets>
    <sheet name="FUNCIONAMIENTO" sheetId="2" r:id="rId1"/>
    <sheet name="SERV DEUDA PÚB" sheetId="5" r:id="rId2"/>
    <sheet name="INVERSIÓN" sheetId="3" r:id="rId3"/>
    <sheet name="EJECUCIÓN POR RUBROS" sheetId="1" r:id="rId4"/>
    <sheet name="RESUMEN" sheetId="4" r:id="rId5"/>
  </sheets>
  <definedNames>
    <definedName name="_xlnm._FilterDatabase" localSheetId="3" hidden="1">'EJECUCIÓN POR RUBROS'!$A$4:$AC$30</definedName>
    <definedName name="_xlnm.Print_Area" localSheetId="0">FUNCIONAMIENTO!$A$1:$K$11</definedName>
    <definedName name="_xlnm.Print_Area" localSheetId="2">INVERSIÓN!$A$1:$XEZ$16</definedName>
  </definedNames>
  <calcPr calcId="162913"/>
</workbook>
</file>

<file path=xl/calcChain.xml><?xml version="1.0" encoding="utf-8"?>
<calcChain xmlns="http://schemas.openxmlformats.org/spreadsheetml/2006/main">
  <c r="F9" i="3" l="1"/>
  <c r="H9" i="3"/>
  <c r="J9" i="3"/>
  <c r="F7" i="3"/>
  <c r="H7" i="3"/>
  <c r="J7" i="3"/>
  <c r="F5" i="3"/>
  <c r="H5" i="3"/>
  <c r="J5" i="3"/>
  <c r="D5" i="4" l="1"/>
  <c r="F5" i="4"/>
  <c r="H5" i="4"/>
  <c r="I5" i="4"/>
  <c r="C5" i="4"/>
  <c r="G6" i="5"/>
  <c r="E6" i="5"/>
  <c r="C6" i="5"/>
  <c r="B6" i="5"/>
  <c r="F5" i="5"/>
  <c r="G5" i="4" s="1"/>
  <c r="D5" i="5"/>
  <c r="E5" i="4" s="1"/>
  <c r="D4" i="2"/>
  <c r="F4" i="2"/>
  <c r="H4" i="2"/>
  <c r="H6" i="5" l="1"/>
  <c r="D6" i="5"/>
  <c r="F6" i="5"/>
  <c r="B8" i="2" l="1"/>
  <c r="J12" i="3" l="1"/>
  <c r="E13" i="3" l="1"/>
  <c r="D13" i="3"/>
  <c r="I13" i="3" l="1"/>
  <c r="G13" i="3"/>
  <c r="H12" i="3"/>
  <c r="F12" i="3"/>
  <c r="H6" i="4" l="1"/>
  <c r="D6" i="4"/>
  <c r="C6" i="4"/>
  <c r="J11" i="3"/>
  <c r="H11" i="3"/>
  <c r="F11" i="3"/>
  <c r="J10" i="3"/>
  <c r="H10" i="3"/>
  <c r="F10" i="3"/>
  <c r="J8" i="3"/>
  <c r="H8" i="3"/>
  <c r="F8" i="3"/>
  <c r="J6" i="3"/>
  <c r="H6" i="3"/>
  <c r="F6" i="3"/>
  <c r="J4" i="3"/>
  <c r="H4" i="3"/>
  <c r="F4" i="3"/>
  <c r="D6" i="2"/>
  <c r="G8" i="2"/>
  <c r="H4" i="4" s="1"/>
  <c r="E8" i="2"/>
  <c r="F4" i="4" s="1"/>
  <c r="C8" i="2"/>
  <c r="D4" i="4" s="1"/>
  <c r="C4" i="4"/>
  <c r="F7" i="2"/>
  <c r="D7" i="2"/>
  <c r="H6" i="2"/>
  <c r="F6" i="2"/>
  <c r="H5" i="2"/>
  <c r="F5" i="2"/>
  <c r="D5" i="2"/>
  <c r="C7" i="4" l="1"/>
  <c r="H7" i="4"/>
  <c r="XEZ10" i="3"/>
  <c r="F6" i="4"/>
  <c r="G6" i="4" s="1"/>
  <c r="G4" i="4"/>
  <c r="E4" i="4"/>
  <c r="I4" i="4"/>
  <c r="D7" i="4"/>
  <c r="E6" i="4"/>
  <c r="J13" i="3"/>
  <c r="H13" i="3"/>
  <c r="F13" i="3"/>
  <c r="F8" i="2"/>
  <c r="H8" i="2"/>
  <c r="D8" i="2"/>
  <c r="F7" i="4" l="1"/>
  <c r="G7" i="4" s="1"/>
  <c r="E7" i="4"/>
  <c r="I6" i="4"/>
  <c r="I7" i="4" l="1"/>
</calcChain>
</file>

<file path=xl/sharedStrings.xml><?xml version="1.0" encoding="utf-8"?>
<sst xmlns="http://schemas.openxmlformats.org/spreadsheetml/2006/main" count="494" uniqueCount="129">
  <si>
    <t>Año Fiscal:</t>
  </si>
  <si>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</si>
  <si>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</si>
  <si>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</si>
  <si>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</si>
  <si>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</si>
  <si>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</si>
  <si>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</si>
  <si>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</si>
  <si>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</si>
  <si>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</si>
  <si>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</si>
  <si>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</si>
  <si>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</si>
  <si>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</si>
  <si>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</si>
  <si>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</si>
  <si>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</si>
  <si>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</si>
  <si>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</si>
  <si>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</si>
  <si>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</si>
  <si>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</si>
  <si>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</si>
  <si>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</si>
  <si>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</si>
  <si>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</si>
  <si>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</si>
  <si>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</si>
  <si>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</si>
  <si>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</si>
  <si>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</si>
  <si>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</si>
  <si>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</si>
  <si>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</si>
  <si>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</si>
  <si>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</si>
  <si>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</si>
  <si>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</si>
  <si>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</si>
  <si>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</si>
  <si>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</si>
  <si>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</si>
  <si>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</si>
  <si>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</si>
  <si>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</si>
  <si>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</si>
  <si>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</si>
  <si>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</si>
  <si>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</si>
  <si>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</si>
  <si>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</si>
  <si>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</si>
  <si>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10</t>
  </si>
  <si>
    <t>A-08-01</t>
  </si>
  <si>
    <t>08</t>
  </si>
  <si>
    <t>IMPUESTOS</t>
  </si>
  <si>
    <t>A-08-04-01</t>
  </si>
  <si>
    <t>CUOTA DE FISCALIZACIÓN Y AUDITAJE</t>
  </si>
  <si>
    <t>C-1304-1000-4</t>
  </si>
  <si>
    <t>C</t>
  </si>
  <si>
    <t>1304</t>
  </si>
  <si>
    <t>1000</t>
  </si>
  <si>
    <t>4</t>
  </si>
  <si>
    <t>IMPLEMENTACIÓN DE LA SUPERVISIÓN BASADA EN RIESGOS EN LA SUPERINTENDENCIA DE LA ECONOMÍA SOLIDARIA A NIVEL  NACIONAL</t>
  </si>
  <si>
    <t>C-1304-1000-5</t>
  </si>
  <si>
    <t>5</t>
  </si>
  <si>
    <t>PREVENCIÓN DE LOS RIESGOS JURÍDICOS Y FINANCIEROS DE LAS ORGANIZACIONES SOLIDARIAS A NIVEL   NACIONAL</t>
  </si>
  <si>
    <t>C-1304-1000-6</t>
  </si>
  <si>
    <t>6</t>
  </si>
  <si>
    <t>FORTALECIMIENTO DE LA SUPERVISIÓN DE FONDOS DE EMPLEADOS Y MUTUALES QUE EJERCEN LA ACTIVIDAD DE AHORRO Y CRÉDITO A NIVEL  NACIONAL</t>
  </si>
  <si>
    <t>C-1304-1000-7</t>
  </si>
  <si>
    <t>7</t>
  </si>
  <si>
    <t>FORTALECIMIENTO DEL BUEN GOBIERNO EN LAS COOPERATIVAS DE AHORRO Y CRÉDITO A NIVEL  NACIONAL</t>
  </si>
  <si>
    <t>C-1304-1000-8</t>
  </si>
  <si>
    <t>8</t>
  </si>
  <si>
    <t>FORTALECIMIENTO DEL SECTOR DE LA ECONOMÍA SOLIDARÍA EN MATERIA NORMATIVA Y REGULATORIA A NIVEL  NACIONAL</t>
  </si>
  <si>
    <t>C-1399-1000-4</t>
  </si>
  <si>
    <t>1399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</si>
  <si>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</si>
  <si>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</si>
  <si>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</si>
  <si>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</si>
  <si>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</si>
  <si>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APROPIACIÓN VIGENTE</t>
  </si>
  <si>
    <t xml:space="preserve">CDP´S </t>
  </si>
  <si>
    <t>% DE EJEC. CDP</t>
  </si>
  <si>
    <t>COMPROMISOS - RP</t>
  </si>
  <si>
    <t>% DE EJEC. 
RP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</si>
  <si>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</si>
  <si>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</si>
  <si>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</si>
  <si>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</si>
  <si>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</si>
  <si>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</si>
  <si>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TOTALES</t>
  </si>
  <si>
    <t>34                                                            -…………………………………………………………………………………………………………………..</t>
  </si>
  <si>
    <t>lñññññññññññññññññññññññZ</t>
  </si>
  <si>
    <t>PROYECTO DE INVERSIÓN</t>
  </si>
  <si>
    <t>LIDER</t>
  </si>
  <si>
    <t>DELEGATURA FINANCIERA</t>
  </si>
  <si>
    <t>PREVENCIÓN DE LOS RIESGOS JURÍDICOS Y FINANCIEROS DE LAS ORGANIZACIONES SOLIDARIAS A NIVEL NACIONAL</t>
  </si>
  <si>
    <t>DELEGATURA  ASOCIATIVA</t>
  </si>
  <si>
    <t>DESPACHO</t>
  </si>
  <si>
    <t>SECRETARIA GENERAL</t>
  </si>
  <si>
    <t>PLANEACIÓN Y SISTEMAS</t>
  </si>
  <si>
    <t>TIPO DE PRESUP</t>
  </si>
  <si>
    <t>INVERSIÓN</t>
  </si>
  <si>
    <t>TOTAL</t>
  </si>
  <si>
    <t>FUNCIONAMIENTO</t>
  </si>
  <si>
    <t>Vigencia:</t>
  </si>
  <si>
    <t>Actual</t>
  </si>
  <si>
    <t>Periodo:</t>
  </si>
  <si>
    <t>C-1399-1000-7</t>
  </si>
  <si>
    <t>ADQUISICIÓN DE UNA NUEVA SEDE INTEGRADA PARA LA SUPERSOLIDARIA EN BOGOTÁ</t>
  </si>
  <si>
    <t>SUPERINTENDENCIA DE LA ECONOMÍA SOLIDARIA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</si>
  <si>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</si>
  <si>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</si>
  <si>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</si>
  <si>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</si>
  <si>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</si>
  <si>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</si>
  <si>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</si>
  <si>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 xml:space="preserve">SERVICIO DE LA DEUDA PÚBLICA INTERNA </t>
  </si>
  <si>
    <t>SERV DEUDA PÚBL</t>
  </si>
  <si>
    <t>PRESUPUESTO VIGENCIA 2022</t>
  </si>
  <si>
    <t xml:space="preserve">SUPERINTENDENCIA DE LA ECONOMÍA SOLIDARIA 
GASTOS DE FUNCIONAMIENTO -  28 DE FEBRERO 2022
</t>
  </si>
  <si>
    <t xml:space="preserve">
SUPERINTENDENCIA DE LA ECONOMIA SOLIDARIA
GASTOS DE INVERSIÓN - 28 DE FEBRERO DE 2021</t>
  </si>
  <si>
    <t>Enero-Febrero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</si>
</sst>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_-;\-* #,##0.00_-;_-* &quot;-&quot;_-;_-@_-"/>
  </numFmts>
  <fonts count="13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 applyFont="1" applyFill="1" applyBorder="1"/>
    <xf numFmtId="0" fontId="3" fillId="0" borderId="0" xfId="0" applyFont="1"/>
    <xf numFmtId="41" fontId="4" fillId="3" borderId="6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0" fontId="5" fillId="0" borderId="6" xfId="3" applyNumberFormat="1" applyFont="1" applyFill="1" applyBorder="1" applyAlignment="1">
      <alignment horizontal="center" vertical="center"/>
    </xf>
    <xf numFmtId="41" fontId="3" fillId="0" borderId="6" xfId="2" applyFont="1" applyFill="1" applyBorder="1" applyAlignment="1">
      <alignment horizontal="center" vertical="center" wrapText="1"/>
    </xf>
    <xf numFmtId="10" fontId="3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41" fontId="2" fillId="3" borderId="9" xfId="2" applyFont="1" applyFill="1" applyBorder="1" applyAlignment="1">
      <alignment horizontal="center" vertical="center" wrapText="1"/>
    </xf>
    <xf numFmtId="10" fontId="4" fillId="3" borderId="9" xfId="3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1" fontId="4" fillId="4" borderId="3" xfId="2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7" fontId="0" fillId="0" borderId="0" xfId="0" applyNumberFormat="1" applyFill="1"/>
    <xf numFmtId="41" fontId="5" fillId="0" borderId="0" xfId="2" applyFont="1" applyFill="1"/>
    <xf numFmtId="41" fontId="5" fillId="0" borderId="0" xfId="0" applyNumberFormat="1" applyFont="1" applyFill="1"/>
    <xf numFmtId="41" fontId="4" fillId="4" borderId="9" xfId="2" applyFont="1" applyFill="1" applyBorder="1" applyAlignment="1">
      <alignment horizontal="center" vertical="center"/>
    </xf>
    <xf numFmtId="10" fontId="4" fillId="4" borderId="9" xfId="3" applyNumberFormat="1" applyFont="1" applyFill="1" applyBorder="1" applyAlignment="1">
      <alignment horizontal="center" vertical="center"/>
    </xf>
    <xf numFmtId="10" fontId="4" fillId="4" borderId="10" xfId="3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41" fontId="5" fillId="0" borderId="6" xfId="2" applyFont="1" applyFill="1" applyBorder="1" applyAlignment="1">
      <alignment horizontal="center" vertical="center" wrapText="1"/>
    </xf>
    <xf numFmtId="41" fontId="5" fillId="0" borderId="6" xfId="2" applyFont="1" applyFill="1" applyBorder="1" applyAlignment="1">
      <alignment vertical="center"/>
    </xf>
    <xf numFmtId="10" fontId="5" fillId="0" borderId="7" xfId="3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0" fontId="4" fillId="3" borderId="10" xfId="3" applyNumberFormat="1" applyFont="1" applyFill="1" applyBorder="1" applyAlignment="1">
      <alignment horizontal="center" vertical="center"/>
    </xf>
    <xf numFmtId="41" fontId="4" fillId="3" borderId="17" xfId="2" applyFont="1" applyFill="1" applyBorder="1" applyAlignment="1">
      <alignment horizontal="center" vertical="center" wrapText="1"/>
    </xf>
    <xf numFmtId="41" fontId="4" fillId="3" borderId="18" xfId="2" applyFont="1" applyFill="1" applyBorder="1" applyAlignment="1">
      <alignment horizontal="center" vertical="center" wrapText="1"/>
    </xf>
    <xf numFmtId="165" fontId="4" fillId="3" borderId="18" xfId="1" applyNumberFormat="1" applyFont="1" applyFill="1" applyBorder="1" applyAlignment="1">
      <alignment horizontal="center" vertical="center" wrapText="1"/>
    </xf>
    <xf numFmtId="166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9" fontId="5" fillId="0" borderId="0" xfId="0" applyNumberFormat="1" applyFont="1" applyFill="1"/>
    <xf numFmtId="10" fontId="7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vertical="center" wrapText="1" readingOrder="1"/>
    </xf>
    <xf numFmtId="164" fontId="10" fillId="0" borderId="1" xfId="0" applyNumberFormat="1" applyFont="1" applyFill="1" applyBorder="1" applyAlignment="1">
      <alignment horizontal="right" vertical="center" wrapText="1" readingOrder="1"/>
    </xf>
    <xf numFmtId="0" fontId="8" fillId="0" borderId="1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/>
    <xf numFmtId="0" fontId="12" fillId="2" borderId="6" xfId="0" applyFont="1" applyFill="1" applyBorder="1"/>
    <xf numFmtId="41" fontId="3" fillId="2" borderId="6" xfId="2" applyFont="1" applyFill="1" applyBorder="1" applyAlignment="1">
      <alignment horizontal="center" vertical="center" wrapText="1"/>
    </xf>
    <xf numFmtId="10" fontId="5" fillId="2" borderId="6" xfId="3" applyNumberFormat="1" applyFont="1" applyFill="1" applyBorder="1" applyAlignment="1">
      <alignment horizontal="center" vertical="center"/>
    </xf>
    <xf numFmtId="41" fontId="5" fillId="2" borderId="6" xfId="2" applyFont="1" applyFill="1" applyBorder="1" applyAlignment="1">
      <alignment horizontal="center" vertical="center"/>
    </xf>
    <xf numFmtId="41" fontId="12" fillId="2" borderId="6" xfId="0" applyNumberFormat="1" applyFont="1" applyFill="1" applyBorder="1"/>
    <xf numFmtId="4" fontId="5" fillId="0" borderId="0" xfId="0" applyNumberFormat="1" applyFont="1" applyFill="1" applyBorder="1"/>
    <xf numFmtId="41" fontId="5" fillId="0" borderId="0" xfId="0" applyNumberFormat="1" applyFont="1" applyFill="1" applyBorder="1"/>
    <xf numFmtId="168" fontId="5" fillId="0" borderId="0" xfId="0" applyNumberFormat="1" applyFont="1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41" fontId="4" fillId="3" borderId="12" xfId="2" applyFont="1" applyFill="1" applyBorder="1" applyAlignment="1">
      <alignment horizontal="center" vertical="center" wrapText="1"/>
    </xf>
    <xf numFmtId="41" fontId="4" fillId="3" borderId="13" xfId="2" applyFont="1" applyFill="1" applyBorder="1" applyAlignment="1">
      <alignment horizontal="center" vertical="center" wrapText="1"/>
    </xf>
    <xf numFmtId="41" fontId="4" fillId="3" borderId="11" xfId="2" applyFont="1" applyFill="1" applyBorder="1" applyAlignment="1">
      <alignment horizontal="center" vertical="center" wrapText="1"/>
    </xf>
    <xf numFmtId="10" fontId="4" fillId="0" borderId="6" xfId="3" applyNumberFormat="1" applyFont="1" applyFill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  <color rgb="FFCCCCFF"/>
      <color rgb="FFFFFF66"/>
      <color rgb="FFFF3300"/>
      <color rgb="FFFD5003"/>
      <color rgb="FFFE020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view="pageBreakPreview" zoomScaleNormal="100" zoomScaleSheetLayoutView="100" workbookViewId="0">
      <selection activeCell="A6" sqref="A6"/>
    </sheetView>
  </sheetViews>
  <sheetFormatPr baseColWidth="10" defaultColWidth="11.42578125" defaultRowHeight="12"/>
  <cols>
    <col min="1" max="1" width="31.28515625" style="1" customWidth="1"/>
    <col min="2" max="2" width="18.140625" style="1" customWidth="1"/>
    <col min="3" max="3" width="17.5703125" style="1" customWidth="1"/>
    <col min="4" max="4" width="14" style="1" customWidth="1"/>
    <col min="5" max="5" width="18.85546875" style="1" customWidth="1"/>
    <col min="6" max="6" width="12.7109375" style="1" customWidth="1"/>
    <col min="7" max="7" width="18.5703125" style="1" customWidth="1"/>
    <col min="8" max="8" width="11.85546875" style="1" customWidth="1"/>
    <col min="9" max="9" width="3" style="1" customWidth="1"/>
    <col min="10" max="16384" width="11.42578125" style="1"/>
  </cols>
  <sheetData>
    <row r="1" spans="1:11" ht="12.75" thickBot="1"/>
    <row r="2" spans="1:11" ht="39.75" customHeight="1" thickBot="1">
      <c r="A2" s="57" t="s">
        <v>126</v>
      </c>
      <c r="B2" s="58"/>
      <c r="C2" s="58"/>
      <c r="D2" s="58"/>
      <c r="E2" s="58"/>
      <c r="F2" s="58"/>
      <c r="G2" s="58"/>
      <c r="H2" s="59"/>
      <c r="J2" s="35"/>
      <c r="K2" s="36"/>
    </row>
    <row r="3" spans="1:11" ht="24">
      <c r="A3" s="30" t="s">
        <v>4</v>
      </c>
      <c r="B3" s="31" t="s">
        <v>84</v>
      </c>
      <c r="C3" s="31" t="s">
        <v>85</v>
      </c>
      <c r="D3" s="32" t="s">
        <v>86</v>
      </c>
      <c r="E3" s="31" t="s">
        <v>87</v>
      </c>
      <c r="F3" s="33" t="s">
        <v>88</v>
      </c>
      <c r="G3" s="31" t="s">
        <v>89</v>
      </c>
      <c r="H3" s="34" t="s">
        <v>90</v>
      </c>
      <c r="K3" s="6"/>
    </row>
    <row r="4" spans="1:11" ht="36.75" customHeight="1">
      <c r="A4" s="3" t="s">
        <v>91</v>
      </c>
      <c r="B4" s="5">
        <v>13962000000</v>
      </c>
      <c r="C4" s="5">
        <v>8409700996</v>
      </c>
      <c r="D4" s="4">
        <f>+C4/B4</f>
        <v>0.60232781807763935</v>
      </c>
      <c r="E4" s="5">
        <v>2029398221</v>
      </c>
      <c r="F4" s="4">
        <f>+E4/B4</f>
        <v>0.14535154139808051</v>
      </c>
      <c r="G4" s="5">
        <v>2029398221</v>
      </c>
      <c r="H4" s="26">
        <f>+G4/E4</f>
        <v>1</v>
      </c>
    </row>
    <row r="5" spans="1:11" ht="33" customHeight="1">
      <c r="A5" s="3" t="s">
        <v>92</v>
      </c>
      <c r="B5" s="5">
        <v>2842000000</v>
      </c>
      <c r="C5" s="5">
        <v>2273332624</v>
      </c>
      <c r="D5" s="4">
        <f>+C5/B5</f>
        <v>0.79990591977480652</v>
      </c>
      <c r="E5" s="5">
        <v>1370245544.0799999</v>
      </c>
      <c r="F5" s="4">
        <f>+E5/B5</f>
        <v>0.48214128926108374</v>
      </c>
      <c r="G5" s="5">
        <v>139722091</v>
      </c>
      <c r="H5" s="26">
        <f>+G5/E5</f>
        <v>0.10196865197165167</v>
      </c>
    </row>
    <row r="6" spans="1:11" ht="30.75" customHeight="1">
      <c r="A6" s="3" t="s">
        <v>93</v>
      </c>
      <c r="B6" s="5">
        <v>1033000000</v>
      </c>
      <c r="C6" s="5">
        <v>48000000</v>
      </c>
      <c r="D6" s="4">
        <f>+C6/B6</f>
        <v>4.6466602129719266E-2</v>
      </c>
      <c r="E6" s="5">
        <v>2941449</v>
      </c>
      <c r="F6" s="4">
        <f>+E6/B6</f>
        <v>2.8474820909970958E-3</v>
      </c>
      <c r="G6" s="5">
        <v>2038156</v>
      </c>
      <c r="H6" s="26">
        <f>+G6/E6</f>
        <v>0.69290883506734269</v>
      </c>
      <c r="I6" s="6"/>
    </row>
    <row r="7" spans="1:11" ht="30.75" customHeight="1">
      <c r="A7" s="3" t="s">
        <v>94</v>
      </c>
      <c r="B7" s="5">
        <v>234000000</v>
      </c>
      <c r="C7" s="5">
        <v>0</v>
      </c>
      <c r="D7" s="4">
        <f>+C7/B7</f>
        <v>0</v>
      </c>
      <c r="E7" s="5">
        <v>0</v>
      </c>
      <c r="F7" s="4">
        <f>+E7/B7</f>
        <v>0</v>
      </c>
      <c r="G7" s="5">
        <v>0</v>
      </c>
      <c r="H7" s="26">
        <v>0</v>
      </c>
    </row>
    <row r="8" spans="1:11" s="10" customFormat="1" ht="12.75" thickBot="1">
      <c r="A8" s="7" t="s">
        <v>95</v>
      </c>
      <c r="B8" s="8">
        <f>SUM(B4:B7)</f>
        <v>18071000000</v>
      </c>
      <c r="C8" s="8">
        <f>SUM(C4:C7)</f>
        <v>10731033620</v>
      </c>
      <c r="D8" s="9">
        <f>+C8/B8</f>
        <v>0.59382621991035356</v>
      </c>
      <c r="E8" s="8">
        <f>SUM(E4:E7)</f>
        <v>3402585214.0799999</v>
      </c>
      <c r="F8" s="9">
        <f>+E8/B8</f>
        <v>0.18828981318576724</v>
      </c>
      <c r="G8" s="8">
        <f>SUM(G4:G7)</f>
        <v>2171158468</v>
      </c>
      <c r="H8" s="29">
        <f>+G8/E8</f>
        <v>0.63809084310825814</v>
      </c>
    </row>
    <row r="63" spans="2:2">
      <c r="B63" s="1" t="s">
        <v>97</v>
      </c>
    </row>
    <row r="73" spans="1:1">
      <c r="A73" s="1" t="s">
        <v>96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>
      <selection activeCell="D29" sqref="D29"/>
    </sheetView>
  </sheetViews>
  <sheetFormatPr baseColWidth="10" defaultColWidth="11.42578125" defaultRowHeight="12"/>
  <cols>
    <col min="1" max="1" width="18.85546875" style="48" customWidth="1"/>
    <col min="2" max="2" width="17.28515625" style="48" customWidth="1"/>
    <col min="3" max="3" width="15.5703125" style="48" customWidth="1"/>
    <col min="4" max="4" width="15.85546875" style="48" customWidth="1"/>
    <col min="5" max="5" width="16.140625" style="48" customWidth="1"/>
    <col min="6" max="6" width="13.7109375" style="48" customWidth="1"/>
    <col min="7" max="7" width="16.42578125" style="48" customWidth="1"/>
    <col min="8" max="16384" width="11.42578125" style="48"/>
  </cols>
  <sheetData>
    <row r="2" spans="1:8" ht="12.75" thickBot="1"/>
    <row r="3" spans="1:8" ht="36.950000000000003" customHeight="1" thickBot="1">
      <c r="A3" s="57" t="s">
        <v>126</v>
      </c>
      <c r="B3" s="58"/>
      <c r="C3" s="58"/>
      <c r="D3" s="58"/>
      <c r="E3" s="58"/>
      <c r="F3" s="58"/>
      <c r="G3" s="58"/>
      <c r="H3" s="59"/>
    </row>
    <row r="4" spans="1:8" ht="24">
      <c r="A4" s="30" t="s">
        <v>4</v>
      </c>
      <c r="B4" s="31" t="s">
        <v>84</v>
      </c>
      <c r="C4" s="31" t="s">
        <v>85</v>
      </c>
      <c r="D4" s="32" t="s">
        <v>86</v>
      </c>
      <c r="E4" s="31" t="s">
        <v>87</v>
      </c>
      <c r="F4" s="33" t="s">
        <v>88</v>
      </c>
      <c r="G4" s="31" t="s">
        <v>89</v>
      </c>
      <c r="H4" s="34" t="s">
        <v>90</v>
      </c>
    </row>
    <row r="5" spans="1:8" ht="36">
      <c r="A5" s="3" t="s">
        <v>123</v>
      </c>
      <c r="B5" s="5">
        <v>8861530</v>
      </c>
      <c r="C5" s="5">
        <v>0</v>
      </c>
      <c r="D5" s="4">
        <f>+C5/B5</f>
        <v>0</v>
      </c>
      <c r="E5" s="5">
        <v>0</v>
      </c>
      <c r="F5" s="4">
        <f>+E5/B5</f>
        <v>0</v>
      </c>
      <c r="G5" s="5">
        <v>0</v>
      </c>
      <c r="H5" s="4">
        <v>0</v>
      </c>
    </row>
    <row r="6" spans="1:8" ht="12.75" thickBot="1">
      <c r="A6" s="7" t="s">
        <v>95</v>
      </c>
      <c r="B6" s="8">
        <f>SUM(B5:B5)</f>
        <v>8861530</v>
      </c>
      <c r="C6" s="8">
        <f>SUM(C5:C5)</f>
        <v>0</v>
      </c>
      <c r="D6" s="9">
        <f>+C6/B6</f>
        <v>0</v>
      </c>
      <c r="E6" s="8">
        <f>SUM(E5:E5)</f>
        <v>0</v>
      </c>
      <c r="F6" s="9">
        <f>+E6/B6</f>
        <v>0</v>
      </c>
      <c r="G6" s="8">
        <f>SUM(G5:G5)</f>
        <v>0</v>
      </c>
      <c r="H6" s="29" t="e">
        <f>+G6/E6</f>
        <v>#DIV/0!</v>
      </c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3"/>
  <sheetViews>
    <sheetView view="pageBreakPreview" topLeftCell="B1" zoomScale="90" zoomScaleNormal="100" zoomScaleSheetLayoutView="90" workbookViewId="0">
      <selection activeCell="E11" sqref="E11"/>
    </sheetView>
  </sheetViews>
  <sheetFormatPr baseColWidth="10" defaultColWidth="11.42578125" defaultRowHeight="12"/>
  <cols>
    <col min="1" max="1" width="13.5703125" style="11" customWidth="1"/>
    <col min="2" max="2" width="40.85546875" style="11" customWidth="1"/>
    <col min="3" max="3" width="23.5703125" style="11" customWidth="1"/>
    <col min="4" max="4" width="20.42578125" style="11" customWidth="1"/>
    <col min="5" max="5" width="19.85546875" style="11" customWidth="1"/>
    <col min="6" max="6" width="12.28515625" style="11" customWidth="1"/>
    <col min="7" max="7" width="18.42578125" style="11" customWidth="1"/>
    <col min="8" max="8" width="12" style="11" customWidth="1"/>
    <col min="9" max="9" width="19" style="11" customWidth="1"/>
    <col min="10" max="10" width="11.5703125" style="11" customWidth="1"/>
    <col min="11" max="11" width="5.7109375" style="11" customWidth="1"/>
    <col min="12" max="13" width="11.42578125" style="11"/>
    <col min="14" max="14" width="12" style="11" bestFit="1" customWidth="1"/>
    <col min="15" max="16384" width="11.42578125" style="11"/>
  </cols>
  <sheetData>
    <row r="1" spans="1:13 16380:16380" ht="12.75" thickBot="1"/>
    <row r="2" spans="1:13 16380:16380" ht="39.75" customHeight="1" thickBot="1">
      <c r="A2" s="64" t="s">
        <v>127</v>
      </c>
      <c r="B2" s="65"/>
      <c r="C2" s="65"/>
      <c r="D2" s="65"/>
      <c r="E2" s="65"/>
      <c r="F2" s="65"/>
      <c r="G2" s="65"/>
      <c r="H2" s="65"/>
      <c r="I2" s="65"/>
      <c r="J2" s="66"/>
      <c r="M2" s="37"/>
    </row>
    <row r="3" spans="1:13 16380:16380" ht="24">
      <c r="A3" s="60" t="s">
        <v>98</v>
      </c>
      <c r="B3" s="61"/>
      <c r="C3" s="27" t="s">
        <v>99</v>
      </c>
      <c r="D3" s="12" t="s">
        <v>84</v>
      </c>
      <c r="E3" s="12" t="s">
        <v>85</v>
      </c>
      <c r="F3" s="13" t="s">
        <v>86</v>
      </c>
      <c r="G3" s="12" t="s">
        <v>87</v>
      </c>
      <c r="H3" s="13" t="s">
        <v>88</v>
      </c>
      <c r="I3" s="12" t="s">
        <v>89</v>
      </c>
      <c r="J3" s="14" t="s">
        <v>90</v>
      </c>
      <c r="M3" s="38"/>
    </row>
    <row r="4" spans="1:13 16380:16380" ht="48">
      <c r="A4" s="15" t="s">
        <v>59</v>
      </c>
      <c r="B4" s="23" t="s">
        <v>64</v>
      </c>
      <c r="C4" s="23" t="s">
        <v>100</v>
      </c>
      <c r="D4" s="24">
        <v>5988799185</v>
      </c>
      <c r="E4" s="25">
        <v>3551060085</v>
      </c>
      <c r="F4" s="4">
        <f t="shared" ref="F4:F13" si="0">+E4/D4</f>
        <v>0.59295026854369304</v>
      </c>
      <c r="G4" s="25">
        <v>2881144567</v>
      </c>
      <c r="H4" s="4">
        <f t="shared" ref="H4:H13" si="1">+G4/D4</f>
        <v>0.48108885905146609</v>
      </c>
      <c r="I4" s="25">
        <v>73780228</v>
      </c>
      <c r="J4" s="26">
        <f t="shared" ref="J4:J13" si="2">+I4/G4</f>
        <v>2.5607957630818877E-2</v>
      </c>
      <c r="K4" s="16"/>
    </row>
    <row r="5" spans="1:13 16380:16380" ht="36">
      <c r="A5" s="15" t="s">
        <v>65</v>
      </c>
      <c r="B5" s="23" t="s">
        <v>101</v>
      </c>
      <c r="C5" s="23" t="s">
        <v>102</v>
      </c>
      <c r="D5" s="24">
        <v>1923898812</v>
      </c>
      <c r="E5" s="24">
        <v>1415475761</v>
      </c>
      <c r="F5" s="4">
        <f t="shared" si="0"/>
        <v>0.73573295652100024</v>
      </c>
      <c r="G5" s="25">
        <v>1248078869</v>
      </c>
      <c r="H5" s="4">
        <f t="shared" si="1"/>
        <v>0.64872375886679434</v>
      </c>
      <c r="I5" s="25">
        <v>27893664</v>
      </c>
      <c r="J5" s="26">
        <f t="shared" si="2"/>
        <v>2.2349279915578796E-2</v>
      </c>
      <c r="K5" s="17"/>
    </row>
    <row r="6" spans="1:13 16380:16380" ht="48">
      <c r="A6" s="15" t="s">
        <v>68</v>
      </c>
      <c r="B6" s="23" t="s">
        <v>70</v>
      </c>
      <c r="C6" s="23" t="s">
        <v>102</v>
      </c>
      <c r="D6" s="24">
        <v>1979265919</v>
      </c>
      <c r="E6" s="25">
        <v>1519185475</v>
      </c>
      <c r="F6" s="4">
        <f t="shared" si="0"/>
        <v>0.76754995901083867</v>
      </c>
      <c r="G6" s="25">
        <v>1366345295</v>
      </c>
      <c r="H6" s="4">
        <f t="shared" si="1"/>
        <v>0.69032931951373633</v>
      </c>
      <c r="I6" s="25">
        <v>25444060</v>
      </c>
      <c r="J6" s="26">
        <f t="shared" si="2"/>
        <v>1.8621983837548178E-2</v>
      </c>
      <c r="K6" s="17"/>
    </row>
    <row r="7" spans="1:13 16380:16380" ht="36">
      <c r="A7" s="15" t="s">
        <v>71</v>
      </c>
      <c r="B7" s="23" t="s">
        <v>73</v>
      </c>
      <c r="C7" s="23" t="s">
        <v>100</v>
      </c>
      <c r="D7" s="24">
        <v>1950200000</v>
      </c>
      <c r="E7" s="25">
        <v>1360736482</v>
      </c>
      <c r="F7" s="4">
        <f t="shared" si="0"/>
        <v>0.6977420172290022</v>
      </c>
      <c r="G7" s="25">
        <v>1087967475</v>
      </c>
      <c r="H7" s="4">
        <f t="shared" si="1"/>
        <v>0.55787482053122761</v>
      </c>
      <c r="I7" s="25">
        <v>7821093</v>
      </c>
      <c r="J7" s="26">
        <f t="shared" si="2"/>
        <v>7.1887194973360765E-3</v>
      </c>
      <c r="K7" s="17"/>
    </row>
    <row r="8" spans="1:13 16380:16380" ht="36">
      <c r="A8" s="15" t="s">
        <v>74</v>
      </c>
      <c r="B8" s="23" t="s">
        <v>76</v>
      </c>
      <c r="C8" s="23" t="s">
        <v>103</v>
      </c>
      <c r="D8" s="24">
        <v>3230772250</v>
      </c>
      <c r="E8" s="25">
        <v>1874933873</v>
      </c>
      <c r="F8" s="4">
        <f t="shared" si="0"/>
        <v>0.58033613263825701</v>
      </c>
      <c r="G8" s="25">
        <v>1831665873</v>
      </c>
      <c r="H8" s="4">
        <f t="shared" si="1"/>
        <v>0.56694366896335702</v>
      </c>
      <c r="I8" s="25">
        <v>113897021</v>
      </c>
      <c r="J8" s="26">
        <f t="shared" si="2"/>
        <v>6.2182204013799411E-2</v>
      </c>
      <c r="K8" s="17"/>
    </row>
    <row r="9" spans="1:13 16380:16380" ht="24">
      <c r="A9" s="15" t="s">
        <v>77</v>
      </c>
      <c r="B9" s="23" t="s">
        <v>79</v>
      </c>
      <c r="C9" s="23" t="s">
        <v>104</v>
      </c>
      <c r="D9" s="24">
        <v>2820000000</v>
      </c>
      <c r="E9" s="25">
        <v>1548380540</v>
      </c>
      <c r="F9" s="4">
        <f t="shared" si="0"/>
        <v>0.54907111347517734</v>
      </c>
      <c r="G9" s="25">
        <v>1440879659</v>
      </c>
      <c r="H9" s="4">
        <f t="shared" si="1"/>
        <v>0.51095023368794323</v>
      </c>
      <c r="I9" s="25">
        <v>19496405</v>
      </c>
      <c r="J9" s="26">
        <f t="shared" si="2"/>
        <v>1.3530904457025166E-2</v>
      </c>
      <c r="K9" s="17"/>
      <c r="L9" s="18"/>
    </row>
    <row r="10" spans="1:13 16380:16380" ht="36">
      <c r="A10" s="15" t="s">
        <v>80</v>
      </c>
      <c r="B10" s="23" t="s">
        <v>81</v>
      </c>
      <c r="C10" s="23" t="s">
        <v>105</v>
      </c>
      <c r="D10" s="24">
        <v>4680722565</v>
      </c>
      <c r="E10" s="25">
        <v>1723664815</v>
      </c>
      <c r="F10" s="4">
        <f t="shared" si="0"/>
        <v>0.36824759234581977</v>
      </c>
      <c r="G10" s="25">
        <v>1524956275</v>
      </c>
      <c r="H10" s="4">
        <f t="shared" si="1"/>
        <v>0.32579505702876455</v>
      </c>
      <c r="I10" s="25">
        <v>56157761</v>
      </c>
      <c r="J10" s="26">
        <f t="shared" si="2"/>
        <v>3.6825817186135389E-2</v>
      </c>
      <c r="K10" s="17"/>
      <c r="XEZ10" s="18">
        <f>SUM(D10:XEY10)</f>
        <v>7985501416.7308693</v>
      </c>
    </row>
    <row r="11" spans="1:13 16380:16380" ht="36">
      <c r="A11" s="15" t="s">
        <v>82</v>
      </c>
      <c r="B11" s="23" t="s">
        <v>83</v>
      </c>
      <c r="C11" s="23" t="s">
        <v>105</v>
      </c>
      <c r="D11" s="24">
        <v>856397372</v>
      </c>
      <c r="E11" s="25">
        <v>667534059</v>
      </c>
      <c r="F11" s="4">
        <f t="shared" si="0"/>
        <v>0.77946766398998246</v>
      </c>
      <c r="G11" s="25">
        <v>643408789</v>
      </c>
      <c r="H11" s="4">
        <f t="shared" si="1"/>
        <v>0.75129701472274013</v>
      </c>
      <c r="I11" s="25">
        <v>56093512</v>
      </c>
      <c r="J11" s="26">
        <f t="shared" si="2"/>
        <v>8.7181762137849811E-2</v>
      </c>
      <c r="K11" s="17"/>
    </row>
    <row r="12" spans="1:13 16380:16380" ht="28.5" customHeight="1">
      <c r="A12" s="15" t="s">
        <v>113</v>
      </c>
      <c r="B12" s="23" t="s">
        <v>114</v>
      </c>
      <c r="C12" s="23" t="s">
        <v>104</v>
      </c>
      <c r="D12" s="24">
        <v>26859000000</v>
      </c>
      <c r="E12" s="25">
        <v>110358334</v>
      </c>
      <c r="F12" s="4">
        <f t="shared" si="0"/>
        <v>4.1088027849138092E-3</v>
      </c>
      <c r="G12" s="25">
        <v>110358334</v>
      </c>
      <c r="H12" s="4">
        <f t="shared" si="1"/>
        <v>4.1088027849138092E-3</v>
      </c>
      <c r="I12" s="25">
        <v>0</v>
      </c>
      <c r="J12" s="26">
        <f t="shared" si="2"/>
        <v>0</v>
      </c>
      <c r="K12" s="17"/>
    </row>
    <row r="13" spans="1:13 16380:16380" s="22" customFormat="1" ht="12.75" thickBot="1">
      <c r="A13" s="62"/>
      <c r="B13" s="63"/>
      <c r="C13" s="28"/>
      <c r="D13" s="19">
        <f>SUM(D4:D12)</f>
        <v>50289056103</v>
      </c>
      <c r="E13" s="19">
        <f>SUM(E4:E12)</f>
        <v>13771329424</v>
      </c>
      <c r="F13" s="20">
        <f t="shared" si="0"/>
        <v>0.27384346597784859</v>
      </c>
      <c r="G13" s="19">
        <f>SUM(G4:G12)</f>
        <v>12134805136</v>
      </c>
      <c r="H13" s="20">
        <f t="shared" si="1"/>
        <v>0.24130111154096798</v>
      </c>
      <c r="I13" s="19">
        <f>SUM(I4:I12)</f>
        <v>380583744</v>
      </c>
      <c r="J13" s="21">
        <f t="shared" si="2"/>
        <v>3.1362987681683691E-2</v>
      </c>
    </row>
  </sheetData>
  <mergeCells count="3">
    <mergeCell ref="A3:B3"/>
    <mergeCell ref="A13:B13"/>
    <mergeCell ref="A2:J2"/>
  </mergeCells>
  <conditionalFormatting sqref="F3 H3">
    <cfRule type="cellIs" dxfId="5" priority="28" operator="between">
      <formula>0.971</formula>
      <formula>1</formula>
    </cfRule>
    <cfRule type="cellIs" dxfId="4" priority="29" operator="between">
      <formula>0.951</formula>
      <formula>0.97</formula>
    </cfRule>
    <cfRule type="cellIs" dxfId="3" priority="30" operator="between">
      <formula>0.01</formula>
      <formula>0.95</formula>
    </cfRule>
  </conditionalFormatting>
  <conditionalFormatting sqref="J3">
    <cfRule type="cellIs" dxfId="2" priority="25" operator="between">
      <formula>0.971</formula>
      <formula>1</formula>
    </cfRule>
    <cfRule type="cellIs" dxfId="1" priority="26" operator="between">
      <formula>0.951</formula>
      <formula>0.97</formula>
    </cfRule>
    <cfRule type="cellIs" dxfId="0" priority="27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1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zoomScaleNormal="100" workbookViewId="0">
      <selection activeCell="L19" sqref="L19"/>
    </sheetView>
  </sheetViews>
  <sheetFormatPr baseColWidth="10" defaultColWidth="10.85546875" defaultRowHeight="30" customHeight="1"/>
  <cols>
    <col min="1" max="1" width="13.42578125" style="41" customWidth="1"/>
    <col min="2" max="2" width="27" style="41" customWidth="1"/>
    <col min="3" max="3" width="14.85546875" style="41" customWidth="1"/>
    <col min="4" max="11" width="5.42578125" style="41" customWidth="1"/>
    <col min="12" max="12" width="7" style="41" customWidth="1"/>
    <col min="13" max="13" width="9.5703125" style="41" customWidth="1"/>
    <col min="14" max="14" width="8" style="41" customWidth="1"/>
    <col min="15" max="15" width="9.5703125" style="41" customWidth="1"/>
    <col min="16" max="16" width="27.5703125" style="41" customWidth="1"/>
    <col min="17" max="27" width="18.85546875" style="41" customWidth="1"/>
    <col min="28" max="28" width="0" style="41" hidden="1" customWidth="1"/>
    <col min="29" max="29" width="6.42578125" style="41" customWidth="1"/>
    <col min="30" max="16384" width="10.85546875" style="41"/>
  </cols>
  <sheetData>
    <row r="1" spans="1:27" ht="15">
      <c r="A1" s="39" t="s">
        <v>0</v>
      </c>
      <c r="B1" s="39">
        <v>2022</v>
      </c>
      <c r="C1" s="40" t="s">
        <v>1</v>
      </c>
      <c r="D1" s="40" t="s">
        <v>1</v>
      </c>
      <c r="E1" s="40" t="s">
        <v>1</v>
      </c>
      <c r="F1" s="40" t="s">
        <v>1</v>
      </c>
      <c r="G1" s="40" t="s">
        <v>1</v>
      </c>
      <c r="H1" s="40" t="s">
        <v>1</v>
      </c>
      <c r="I1" s="40" t="s">
        <v>1</v>
      </c>
      <c r="J1" s="40" t="s">
        <v>1</v>
      </c>
      <c r="K1" s="40" t="s">
        <v>1</v>
      </c>
      <c r="L1" s="40" t="s">
        <v>1</v>
      </c>
      <c r="M1" s="40" t="s">
        <v>1</v>
      </c>
      <c r="N1" s="40" t="s">
        <v>1</v>
      </c>
      <c r="O1" s="40" t="s">
        <v>1</v>
      </c>
      <c r="P1" s="40" t="s">
        <v>1</v>
      </c>
      <c r="Q1" s="40" t="s">
        <v>1</v>
      </c>
      <c r="R1" s="40" t="s">
        <v>1</v>
      </c>
      <c r="S1" s="40" t="s">
        <v>1</v>
      </c>
      <c r="T1" s="40" t="s">
        <v>1</v>
      </c>
      <c r="U1" s="40" t="s">
        <v>1</v>
      </c>
      <c r="V1" s="40" t="s">
        <v>1</v>
      </c>
      <c r="W1" s="40" t="s">
        <v>1</v>
      </c>
      <c r="X1" s="40" t="s">
        <v>1</v>
      </c>
      <c r="Y1" s="40" t="s">
        <v>1</v>
      </c>
      <c r="Z1" s="40" t="s">
        <v>1</v>
      </c>
      <c r="AA1" s="40" t="s">
        <v>1</v>
      </c>
    </row>
    <row r="2" spans="1:27" ht="15">
      <c r="A2" s="39" t="s">
        <v>110</v>
      </c>
      <c r="B2" s="39" t="s">
        <v>111</v>
      </c>
      <c r="C2" s="40" t="s">
        <v>1</v>
      </c>
      <c r="D2" s="40" t="s">
        <v>1</v>
      </c>
      <c r="E2" s="40" t="s">
        <v>1</v>
      </c>
      <c r="F2" s="40" t="s">
        <v>1</v>
      </c>
      <c r="G2" s="40" t="s">
        <v>1</v>
      </c>
      <c r="H2" s="40" t="s">
        <v>1</v>
      </c>
      <c r="I2" s="40" t="s">
        <v>1</v>
      </c>
      <c r="J2" s="40" t="s">
        <v>1</v>
      </c>
      <c r="K2" s="40" t="s">
        <v>1</v>
      </c>
      <c r="L2" s="40" t="s">
        <v>1</v>
      </c>
      <c r="M2" s="40" t="s">
        <v>1</v>
      </c>
      <c r="N2" s="40" t="s">
        <v>1</v>
      </c>
      <c r="O2" s="40" t="s">
        <v>1</v>
      </c>
      <c r="P2" s="40" t="s">
        <v>1</v>
      </c>
      <c r="Q2" s="40" t="s">
        <v>1</v>
      </c>
      <c r="R2" s="40" t="s">
        <v>1</v>
      </c>
      <c r="S2" s="40" t="s">
        <v>1</v>
      </c>
      <c r="T2" s="40" t="s">
        <v>1</v>
      </c>
      <c r="U2" s="40" t="s">
        <v>1</v>
      </c>
      <c r="V2" s="40" t="s">
        <v>1</v>
      </c>
      <c r="W2" s="40" t="s">
        <v>1</v>
      </c>
      <c r="X2" s="40" t="s">
        <v>1</v>
      </c>
      <c r="Y2" s="40" t="s">
        <v>1</v>
      </c>
      <c r="Z2" s="40" t="s">
        <v>1</v>
      </c>
      <c r="AA2" s="40" t="s">
        <v>1</v>
      </c>
    </row>
    <row r="3" spans="1:27" ht="15">
      <c r="A3" s="39" t="s">
        <v>112</v>
      </c>
      <c r="B3" s="39" t="s">
        <v>128</v>
      </c>
      <c r="C3" s="40" t="s">
        <v>1</v>
      </c>
      <c r="D3" s="40" t="s">
        <v>1</v>
      </c>
      <c r="E3" s="40" t="s">
        <v>1</v>
      </c>
      <c r="F3" s="40" t="s">
        <v>1</v>
      </c>
      <c r="G3" s="40" t="s">
        <v>1</v>
      </c>
      <c r="H3" s="40" t="s">
        <v>1</v>
      </c>
      <c r="I3" s="40" t="s">
        <v>1</v>
      </c>
      <c r="J3" s="40" t="s">
        <v>1</v>
      </c>
      <c r="K3" s="40" t="s">
        <v>1</v>
      </c>
      <c r="L3" s="40" t="s">
        <v>1</v>
      </c>
      <c r="M3" s="40" t="s">
        <v>1</v>
      </c>
      <c r="N3" s="40" t="s">
        <v>1</v>
      </c>
      <c r="O3" s="40" t="s">
        <v>1</v>
      </c>
      <c r="P3" s="40" t="s">
        <v>1</v>
      </c>
      <c r="Q3" s="40" t="s">
        <v>1</v>
      </c>
      <c r="R3" s="40" t="s">
        <v>1</v>
      </c>
      <c r="S3" s="40" t="s">
        <v>1</v>
      </c>
      <c r="T3" s="40" t="s">
        <v>1</v>
      </c>
      <c r="U3" s="40" t="s">
        <v>1</v>
      </c>
      <c r="V3" s="40" t="s">
        <v>1</v>
      </c>
      <c r="W3" s="40" t="s">
        <v>1</v>
      </c>
      <c r="X3" s="40" t="s">
        <v>1</v>
      </c>
      <c r="Y3" s="40" t="s">
        <v>1</v>
      </c>
      <c r="Z3" s="40" t="s">
        <v>1</v>
      </c>
      <c r="AA3" s="40" t="s">
        <v>1</v>
      </c>
    </row>
    <row r="4" spans="1:27" ht="24">
      <c r="A4" s="39" t="s">
        <v>2</v>
      </c>
      <c r="B4" s="39" t="s">
        <v>3</v>
      </c>
      <c r="C4" s="39" t="s">
        <v>4</v>
      </c>
      <c r="D4" s="39" t="s">
        <v>5</v>
      </c>
      <c r="E4" s="39" t="s">
        <v>6</v>
      </c>
      <c r="F4" s="39" t="s">
        <v>7</v>
      </c>
      <c r="G4" s="39" t="s">
        <v>8</v>
      </c>
      <c r="H4" s="39" t="s">
        <v>9</v>
      </c>
      <c r="I4" s="39" t="s">
        <v>10</v>
      </c>
      <c r="J4" s="39" t="s">
        <v>11</v>
      </c>
      <c r="K4" s="39" t="s">
        <v>12</v>
      </c>
      <c r="L4" s="39" t="s">
        <v>13</v>
      </c>
      <c r="M4" s="39" t="s">
        <v>14</v>
      </c>
      <c r="N4" s="39" t="s">
        <v>15</v>
      </c>
      <c r="O4" s="39" t="s">
        <v>16</v>
      </c>
      <c r="P4" s="39" t="s">
        <v>17</v>
      </c>
      <c r="Q4" s="39" t="s">
        <v>18</v>
      </c>
      <c r="R4" s="39" t="s">
        <v>19</v>
      </c>
      <c r="S4" s="39" t="s">
        <v>20</v>
      </c>
      <c r="T4" s="39" t="s">
        <v>21</v>
      </c>
      <c r="U4" s="39" t="s">
        <v>22</v>
      </c>
      <c r="V4" s="39" t="s">
        <v>23</v>
      </c>
      <c r="W4" s="39" t="s">
        <v>24</v>
      </c>
      <c r="X4" s="39" t="s">
        <v>25</v>
      </c>
      <c r="Y4" s="39" t="s">
        <v>26</v>
      </c>
      <c r="Z4" s="39" t="s">
        <v>27</v>
      </c>
      <c r="AA4" s="39" t="s">
        <v>28</v>
      </c>
    </row>
    <row r="5" spans="1:27" ht="21" customHeight="1">
      <c r="A5" s="42" t="s">
        <v>29</v>
      </c>
      <c r="B5" s="43" t="s">
        <v>115</v>
      </c>
      <c r="C5" s="44" t="s">
        <v>30</v>
      </c>
      <c r="D5" s="42" t="s">
        <v>31</v>
      </c>
      <c r="E5" s="42" t="s">
        <v>32</v>
      </c>
      <c r="F5" s="42" t="s">
        <v>32</v>
      </c>
      <c r="G5" s="42" t="s">
        <v>32</v>
      </c>
      <c r="H5" s="42"/>
      <c r="I5" s="42"/>
      <c r="J5" s="42"/>
      <c r="K5" s="42"/>
      <c r="L5" s="42"/>
      <c r="M5" s="42" t="s">
        <v>33</v>
      </c>
      <c r="N5" s="42" t="s">
        <v>34</v>
      </c>
      <c r="O5" s="42" t="s">
        <v>35</v>
      </c>
      <c r="P5" s="43" t="s">
        <v>36</v>
      </c>
      <c r="Q5" s="45">
        <v>372000000</v>
      </c>
      <c r="R5" s="45">
        <v>0</v>
      </c>
      <c r="S5" s="45">
        <v>0</v>
      </c>
      <c r="T5" s="45">
        <v>372000000</v>
      </c>
      <c r="U5" s="45">
        <v>0</v>
      </c>
      <c r="V5" s="45">
        <v>0</v>
      </c>
      <c r="W5" s="45">
        <v>372000000</v>
      </c>
      <c r="X5" s="45">
        <v>0</v>
      </c>
      <c r="Y5" s="45">
        <v>0</v>
      </c>
      <c r="Z5" s="45">
        <v>0</v>
      </c>
      <c r="AA5" s="45">
        <v>0</v>
      </c>
    </row>
    <row r="6" spans="1:27" ht="21" customHeight="1">
      <c r="A6" s="42" t="s">
        <v>29</v>
      </c>
      <c r="B6" s="43" t="s">
        <v>115</v>
      </c>
      <c r="C6" s="44" t="s">
        <v>30</v>
      </c>
      <c r="D6" s="42" t="s">
        <v>31</v>
      </c>
      <c r="E6" s="42" t="s">
        <v>32</v>
      </c>
      <c r="F6" s="42" t="s">
        <v>32</v>
      </c>
      <c r="G6" s="42" t="s">
        <v>32</v>
      </c>
      <c r="H6" s="42"/>
      <c r="I6" s="42"/>
      <c r="J6" s="42"/>
      <c r="K6" s="42"/>
      <c r="L6" s="42"/>
      <c r="M6" s="42" t="s">
        <v>33</v>
      </c>
      <c r="N6" s="42" t="s">
        <v>37</v>
      </c>
      <c r="O6" s="42" t="s">
        <v>35</v>
      </c>
      <c r="P6" s="43" t="s">
        <v>36</v>
      </c>
      <c r="Q6" s="45">
        <v>8292000000</v>
      </c>
      <c r="R6" s="45">
        <v>0</v>
      </c>
      <c r="S6" s="45">
        <v>0</v>
      </c>
      <c r="T6" s="45">
        <v>8292000000</v>
      </c>
      <c r="U6" s="45">
        <v>0</v>
      </c>
      <c r="V6" s="45">
        <v>6633600000</v>
      </c>
      <c r="W6" s="45">
        <v>1658400000</v>
      </c>
      <c r="X6" s="45">
        <v>1274696195</v>
      </c>
      <c r="Y6" s="45">
        <v>1274696195</v>
      </c>
      <c r="Z6" s="45">
        <v>1274696195</v>
      </c>
      <c r="AA6" s="45">
        <v>1274696195</v>
      </c>
    </row>
    <row r="7" spans="1:27" ht="21" customHeight="1">
      <c r="A7" s="42" t="s">
        <v>29</v>
      </c>
      <c r="B7" s="43" t="s">
        <v>115</v>
      </c>
      <c r="C7" s="44" t="s">
        <v>38</v>
      </c>
      <c r="D7" s="42" t="s">
        <v>31</v>
      </c>
      <c r="E7" s="42" t="s">
        <v>32</v>
      </c>
      <c r="F7" s="42" t="s">
        <v>32</v>
      </c>
      <c r="G7" s="42" t="s">
        <v>39</v>
      </c>
      <c r="H7" s="42"/>
      <c r="I7" s="42"/>
      <c r="J7" s="42"/>
      <c r="K7" s="42"/>
      <c r="L7" s="42"/>
      <c r="M7" s="42" t="s">
        <v>33</v>
      </c>
      <c r="N7" s="42" t="s">
        <v>34</v>
      </c>
      <c r="O7" s="42" t="s">
        <v>35</v>
      </c>
      <c r="P7" s="43" t="s">
        <v>40</v>
      </c>
      <c r="Q7" s="45">
        <v>1438000000</v>
      </c>
      <c r="R7" s="45">
        <v>0</v>
      </c>
      <c r="S7" s="45">
        <v>0</v>
      </c>
      <c r="T7" s="45">
        <v>1438000000</v>
      </c>
      <c r="U7" s="45">
        <v>0</v>
      </c>
      <c r="V7" s="45">
        <v>307915400</v>
      </c>
      <c r="W7" s="45">
        <v>1130084600</v>
      </c>
      <c r="X7" s="45">
        <v>307915400</v>
      </c>
      <c r="Y7" s="45">
        <v>307915400</v>
      </c>
      <c r="Z7" s="45">
        <v>307915400</v>
      </c>
      <c r="AA7" s="45">
        <v>307915400</v>
      </c>
    </row>
    <row r="8" spans="1:27" ht="21" customHeight="1">
      <c r="A8" s="42" t="s">
        <v>29</v>
      </c>
      <c r="B8" s="43" t="s">
        <v>115</v>
      </c>
      <c r="C8" s="44" t="s">
        <v>38</v>
      </c>
      <c r="D8" s="42" t="s">
        <v>31</v>
      </c>
      <c r="E8" s="42" t="s">
        <v>32</v>
      </c>
      <c r="F8" s="42" t="s">
        <v>32</v>
      </c>
      <c r="G8" s="42" t="s">
        <v>39</v>
      </c>
      <c r="H8" s="42"/>
      <c r="I8" s="42"/>
      <c r="J8" s="42"/>
      <c r="K8" s="42"/>
      <c r="L8" s="42"/>
      <c r="M8" s="42" t="s">
        <v>33</v>
      </c>
      <c r="N8" s="42" t="s">
        <v>37</v>
      </c>
      <c r="O8" s="42" t="s">
        <v>35</v>
      </c>
      <c r="P8" s="43" t="s">
        <v>40</v>
      </c>
      <c r="Q8" s="45">
        <v>1758000000</v>
      </c>
      <c r="R8" s="45">
        <v>0</v>
      </c>
      <c r="S8" s="45">
        <v>0</v>
      </c>
      <c r="T8" s="45">
        <v>1758000000</v>
      </c>
      <c r="U8" s="45">
        <v>0</v>
      </c>
      <c r="V8" s="45">
        <v>246642618</v>
      </c>
      <c r="W8" s="45">
        <v>1511357382</v>
      </c>
      <c r="X8" s="45">
        <v>246642618</v>
      </c>
      <c r="Y8" s="45">
        <v>246642618</v>
      </c>
      <c r="Z8" s="45">
        <v>246642618</v>
      </c>
      <c r="AA8" s="45">
        <v>246642618</v>
      </c>
    </row>
    <row r="9" spans="1:27" ht="21" customHeight="1">
      <c r="A9" s="42" t="s">
        <v>29</v>
      </c>
      <c r="B9" s="43" t="s">
        <v>115</v>
      </c>
      <c r="C9" s="44" t="s">
        <v>41</v>
      </c>
      <c r="D9" s="42" t="s">
        <v>31</v>
      </c>
      <c r="E9" s="42" t="s">
        <v>32</v>
      </c>
      <c r="F9" s="42" t="s">
        <v>32</v>
      </c>
      <c r="G9" s="42" t="s">
        <v>42</v>
      </c>
      <c r="H9" s="42"/>
      <c r="I9" s="42"/>
      <c r="J9" s="42"/>
      <c r="K9" s="42"/>
      <c r="L9" s="42"/>
      <c r="M9" s="42" t="s">
        <v>33</v>
      </c>
      <c r="N9" s="42" t="s">
        <v>34</v>
      </c>
      <c r="O9" s="42" t="s">
        <v>35</v>
      </c>
      <c r="P9" s="43" t="s">
        <v>43</v>
      </c>
      <c r="Q9" s="45">
        <v>805000000</v>
      </c>
      <c r="R9" s="45">
        <v>0</v>
      </c>
      <c r="S9" s="45">
        <v>0</v>
      </c>
      <c r="T9" s="45">
        <v>805000000</v>
      </c>
      <c r="U9" s="45">
        <v>0</v>
      </c>
      <c r="V9" s="45">
        <v>707542978</v>
      </c>
      <c r="W9" s="45">
        <v>97457022</v>
      </c>
      <c r="X9" s="45">
        <v>154275613</v>
      </c>
      <c r="Y9" s="45">
        <v>154275613</v>
      </c>
      <c r="Z9" s="45">
        <v>154275613</v>
      </c>
      <c r="AA9" s="45">
        <v>154275613</v>
      </c>
    </row>
    <row r="10" spans="1:27" ht="21" customHeight="1">
      <c r="A10" s="42" t="s">
        <v>29</v>
      </c>
      <c r="B10" s="43" t="s">
        <v>115</v>
      </c>
      <c r="C10" s="44" t="s">
        <v>41</v>
      </c>
      <c r="D10" s="42" t="s">
        <v>31</v>
      </c>
      <c r="E10" s="42" t="s">
        <v>32</v>
      </c>
      <c r="F10" s="42" t="s">
        <v>32</v>
      </c>
      <c r="G10" s="42" t="s">
        <v>42</v>
      </c>
      <c r="H10" s="42"/>
      <c r="I10" s="42"/>
      <c r="J10" s="42"/>
      <c r="K10" s="42"/>
      <c r="L10" s="42"/>
      <c r="M10" s="42" t="s">
        <v>33</v>
      </c>
      <c r="N10" s="42" t="s">
        <v>37</v>
      </c>
      <c r="O10" s="42" t="s">
        <v>35</v>
      </c>
      <c r="P10" s="43" t="s">
        <v>43</v>
      </c>
      <c r="Q10" s="45">
        <v>675000000</v>
      </c>
      <c r="R10" s="45">
        <v>0</v>
      </c>
      <c r="S10" s="45">
        <v>0</v>
      </c>
      <c r="T10" s="45">
        <v>675000000</v>
      </c>
      <c r="U10" s="45">
        <v>0</v>
      </c>
      <c r="V10" s="45">
        <v>514000000</v>
      </c>
      <c r="W10" s="45">
        <v>161000000</v>
      </c>
      <c r="X10" s="45">
        <v>45868395</v>
      </c>
      <c r="Y10" s="45">
        <v>45868395</v>
      </c>
      <c r="Z10" s="45">
        <v>45868395</v>
      </c>
      <c r="AA10" s="45">
        <v>45868395</v>
      </c>
    </row>
    <row r="11" spans="1:27" ht="31.5" customHeight="1">
      <c r="A11" s="42" t="s">
        <v>29</v>
      </c>
      <c r="B11" s="43" t="s">
        <v>115</v>
      </c>
      <c r="C11" s="44" t="s">
        <v>44</v>
      </c>
      <c r="D11" s="42" t="s">
        <v>31</v>
      </c>
      <c r="E11" s="42" t="s">
        <v>32</v>
      </c>
      <c r="F11" s="42" t="s">
        <v>32</v>
      </c>
      <c r="G11" s="42" t="s">
        <v>45</v>
      </c>
      <c r="H11" s="42"/>
      <c r="I11" s="42"/>
      <c r="J11" s="42"/>
      <c r="K11" s="42"/>
      <c r="L11" s="42"/>
      <c r="M11" s="42" t="s">
        <v>33</v>
      </c>
      <c r="N11" s="42" t="s">
        <v>37</v>
      </c>
      <c r="O11" s="42" t="s">
        <v>35</v>
      </c>
      <c r="P11" s="43" t="s">
        <v>46</v>
      </c>
      <c r="Q11" s="45">
        <v>622000000</v>
      </c>
      <c r="R11" s="45">
        <v>0</v>
      </c>
      <c r="S11" s="45">
        <v>0</v>
      </c>
      <c r="T11" s="45">
        <v>622000000</v>
      </c>
      <c r="U11" s="45">
        <v>622000000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</row>
    <row r="12" spans="1:27" ht="21" customHeight="1">
      <c r="A12" s="42" t="s">
        <v>29</v>
      </c>
      <c r="B12" s="43" t="s">
        <v>115</v>
      </c>
      <c r="C12" s="44" t="s">
        <v>116</v>
      </c>
      <c r="D12" s="42" t="s">
        <v>31</v>
      </c>
      <c r="E12" s="42" t="s">
        <v>39</v>
      </c>
      <c r="F12" s="42"/>
      <c r="G12" s="42"/>
      <c r="H12" s="42"/>
      <c r="I12" s="42"/>
      <c r="J12" s="42"/>
      <c r="K12" s="42"/>
      <c r="L12" s="42"/>
      <c r="M12" s="42" t="s">
        <v>33</v>
      </c>
      <c r="N12" s="42" t="s">
        <v>37</v>
      </c>
      <c r="O12" s="42" t="s">
        <v>35</v>
      </c>
      <c r="P12" s="43" t="s">
        <v>117</v>
      </c>
      <c r="Q12" s="45">
        <v>2842000000</v>
      </c>
      <c r="R12" s="45">
        <v>0</v>
      </c>
      <c r="S12" s="45">
        <v>0</v>
      </c>
      <c r="T12" s="45">
        <v>2842000000</v>
      </c>
      <c r="U12" s="45">
        <v>0</v>
      </c>
      <c r="V12" s="45">
        <v>2273332624</v>
      </c>
      <c r="W12" s="45">
        <v>568667376</v>
      </c>
      <c r="X12" s="45">
        <v>1370245544.0799999</v>
      </c>
      <c r="Y12" s="45">
        <v>140805943</v>
      </c>
      <c r="Z12" s="45">
        <v>140805943</v>
      </c>
      <c r="AA12" s="45">
        <v>139722091</v>
      </c>
    </row>
    <row r="13" spans="1:27" ht="31.5" customHeight="1">
      <c r="A13" s="42" t="s">
        <v>29</v>
      </c>
      <c r="B13" s="43" t="s">
        <v>115</v>
      </c>
      <c r="C13" s="44" t="s">
        <v>47</v>
      </c>
      <c r="D13" s="42" t="s">
        <v>31</v>
      </c>
      <c r="E13" s="42" t="s">
        <v>42</v>
      </c>
      <c r="F13" s="42" t="s">
        <v>42</v>
      </c>
      <c r="G13" s="42" t="s">
        <v>32</v>
      </c>
      <c r="H13" s="42" t="s">
        <v>48</v>
      </c>
      <c r="I13" s="42"/>
      <c r="J13" s="42"/>
      <c r="K13" s="42"/>
      <c r="L13" s="42"/>
      <c r="M13" s="42" t="s">
        <v>33</v>
      </c>
      <c r="N13" s="42" t="s">
        <v>34</v>
      </c>
      <c r="O13" s="42" t="s">
        <v>35</v>
      </c>
      <c r="P13" s="43" t="s">
        <v>49</v>
      </c>
      <c r="Q13" s="45">
        <v>926000000</v>
      </c>
      <c r="R13" s="45">
        <v>0</v>
      </c>
      <c r="S13" s="45">
        <v>0</v>
      </c>
      <c r="T13" s="45">
        <v>926000000</v>
      </c>
      <c r="U13" s="45">
        <v>926000000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</row>
    <row r="14" spans="1:27" ht="31.5" customHeight="1">
      <c r="A14" s="42" t="s">
        <v>29</v>
      </c>
      <c r="B14" s="43" t="s">
        <v>115</v>
      </c>
      <c r="C14" s="44" t="s">
        <v>50</v>
      </c>
      <c r="D14" s="42" t="s">
        <v>31</v>
      </c>
      <c r="E14" s="42" t="s">
        <v>42</v>
      </c>
      <c r="F14" s="42" t="s">
        <v>45</v>
      </c>
      <c r="G14" s="42" t="s">
        <v>39</v>
      </c>
      <c r="H14" s="42" t="s">
        <v>51</v>
      </c>
      <c r="I14" s="42"/>
      <c r="J14" s="42"/>
      <c r="K14" s="42"/>
      <c r="L14" s="42"/>
      <c r="M14" s="42" t="s">
        <v>33</v>
      </c>
      <c r="N14" s="42" t="s">
        <v>37</v>
      </c>
      <c r="O14" s="42" t="s">
        <v>35</v>
      </c>
      <c r="P14" s="43" t="s">
        <v>52</v>
      </c>
      <c r="Q14" s="45">
        <v>55000000</v>
      </c>
      <c r="R14" s="45">
        <v>0</v>
      </c>
      <c r="S14" s="45">
        <v>0</v>
      </c>
      <c r="T14" s="45">
        <v>55000000</v>
      </c>
      <c r="U14" s="45">
        <v>0</v>
      </c>
      <c r="V14" s="45">
        <v>48000000</v>
      </c>
      <c r="W14" s="45">
        <v>7000000</v>
      </c>
      <c r="X14" s="45">
        <v>2941449</v>
      </c>
      <c r="Y14" s="45">
        <v>2038156</v>
      </c>
      <c r="Z14" s="45">
        <v>2038156</v>
      </c>
      <c r="AA14" s="45">
        <v>2038156</v>
      </c>
    </row>
    <row r="15" spans="1:27" ht="21" customHeight="1">
      <c r="A15" s="42" t="s">
        <v>29</v>
      </c>
      <c r="B15" s="43" t="s">
        <v>115</v>
      </c>
      <c r="C15" s="44" t="s">
        <v>118</v>
      </c>
      <c r="D15" s="42" t="s">
        <v>31</v>
      </c>
      <c r="E15" s="42" t="s">
        <v>42</v>
      </c>
      <c r="F15" s="42" t="s">
        <v>53</v>
      </c>
      <c r="G15" s="42"/>
      <c r="H15" s="42"/>
      <c r="I15" s="42"/>
      <c r="J15" s="42"/>
      <c r="K15" s="42"/>
      <c r="L15" s="42"/>
      <c r="M15" s="42" t="s">
        <v>33</v>
      </c>
      <c r="N15" s="42" t="s">
        <v>34</v>
      </c>
      <c r="O15" s="42" t="s">
        <v>35</v>
      </c>
      <c r="P15" s="43" t="s">
        <v>119</v>
      </c>
      <c r="Q15" s="45">
        <v>52000000</v>
      </c>
      <c r="R15" s="45">
        <v>0</v>
      </c>
      <c r="S15" s="45">
        <v>0</v>
      </c>
      <c r="T15" s="45">
        <v>52000000</v>
      </c>
      <c r="U15" s="45">
        <v>0</v>
      </c>
      <c r="V15" s="45">
        <v>0</v>
      </c>
      <c r="W15" s="45">
        <v>52000000</v>
      </c>
      <c r="X15" s="45">
        <v>0</v>
      </c>
      <c r="Y15" s="45">
        <v>0</v>
      </c>
      <c r="Z15" s="45">
        <v>0</v>
      </c>
      <c r="AA15" s="45">
        <v>0</v>
      </c>
    </row>
    <row r="16" spans="1:27" ht="21" customHeight="1">
      <c r="A16" s="42" t="s">
        <v>29</v>
      </c>
      <c r="B16" s="43" t="s">
        <v>115</v>
      </c>
      <c r="C16" s="44" t="s">
        <v>54</v>
      </c>
      <c r="D16" s="42" t="s">
        <v>31</v>
      </c>
      <c r="E16" s="42" t="s">
        <v>55</v>
      </c>
      <c r="F16" s="42" t="s">
        <v>32</v>
      </c>
      <c r="G16" s="42"/>
      <c r="H16" s="42"/>
      <c r="I16" s="42"/>
      <c r="J16" s="42"/>
      <c r="K16" s="42"/>
      <c r="L16" s="42"/>
      <c r="M16" s="42" t="s">
        <v>33</v>
      </c>
      <c r="N16" s="42" t="s">
        <v>34</v>
      </c>
      <c r="O16" s="42" t="s">
        <v>35</v>
      </c>
      <c r="P16" s="43" t="s">
        <v>56</v>
      </c>
      <c r="Q16" s="45">
        <v>71000000</v>
      </c>
      <c r="R16" s="45">
        <v>0</v>
      </c>
      <c r="S16" s="45">
        <v>0</v>
      </c>
      <c r="T16" s="45">
        <v>71000000</v>
      </c>
      <c r="U16" s="45">
        <v>0</v>
      </c>
      <c r="V16" s="45">
        <v>0</v>
      </c>
      <c r="W16" s="45">
        <v>71000000</v>
      </c>
      <c r="X16" s="45">
        <v>0</v>
      </c>
      <c r="Y16" s="45">
        <v>0</v>
      </c>
      <c r="Z16" s="45">
        <v>0</v>
      </c>
      <c r="AA16" s="45">
        <v>0</v>
      </c>
    </row>
    <row r="17" spans="1:27" ht="21" customHeight="1">
      <c r="A17" s="42" t="s">
        <v>29</v>
      </c>
      <c r="B17" s="43" t="s">
        <v>115</v>
      </c>
      <c r="C17" s="44" t="s">
        <v>57</v>
      </c>
      <c r="D17" s="42" t="s">
        <v>31</v>
      </c>
      <c r="E17" s="42" t="s">
        <v>55</v>
      </c>
      <c r="F17" s="42" t="s">
        <v>45</v>
      </c>
      <c r="G17" s="42" t="s">
        <v>32</v>
      </c>
      <c r="H17" s="42"/>
      <c r="I17" s="42"/>
      <c r="J17" s="42"/>
      <c r="K17" s="42"/>
      <c r="L17" s="42"/>
      <c r="M17" s="42" t="s">
        <v>33</v>
      </c>
      <c r="N17" s="42" t="s">
        <v>34</v>
      </c>
      <c r="O17" s="42" t="s">
        <v>35</v>
      </c>
      <c r="P17" s="43" t="s">
        <v>58</v>
      </c>
      <c r="Q17" s="45">
        <v>163000000</v>
      </c>
      <c r="R17" s="45">
        <v>0</v>
      </c>
      <c r="S17" s="45">
        <v>0</v>
      </c>
      <c r="T17" s="45">
        <v>163000000</v>
      </c>
      <c r="U17" s="45">
        <v>0</v>
      </c>
      <c r="V17" s="45">
        <v>0</v>
      </c>
      <c r="W17" s="45">
        <v>163000000</v>
      </c>
      <c r="X17" s="45">
        <v>0</v>
      </c>
      <c r="Y17" s="45">
        <v>0</v>
      </c>
      <c r="Z17" s="45">
        <v>0</v>
      </c>
      <c r="AA17" s="45">
        <v>0</v>
      </c>
    </row>
    <row r="18" spans="1:27" ht="21" customHeight="1">
      <c r="A18" s="42" t="s">
        <v>29</v>
      </c>
      <c r="B18" s="43" t="s">
        <v>115</v>
      </c>
      <c r="C18" s="44" t="s">
        <v>120</v>
      </c>
      <c r="D18" s="42" t="s">
        <v>121</v>
      </c>
      <c r="E18" s="42" t="s">
        <v>53</v>
      </c>
      <c r="F18" s="42" t="s">
        <v>45</v>
      </c>
      <c r="G18" s="42" t="s">
        <v>32</v>
      </c>
      <c r="H18" s="42"/>
      <c r="I18" s="42"/>
      <c r="J18" s="42"/>
      <c r="K18" s="42"/>
      <c r="L18" s="42"/>
      <c r="M18" s="42" t="s">
        <v>33</v>
      </c>
      <c r="N18" s="42" t="s">
        <v>34</v>
      </c>
      <c r="O18" s="42" t="s">
        <v>35</v>
      </c>
      <c r="P18" s="43" t="s">
        <v>122</v>
      </c>
      <c r="Q18" s="45">
        <v>8861530</v>
      </c>
      <c r="R18" s="45">
        <v>0</v>
      </c>
      <c r="S18" s="45">
        <v>0</v>
      </c>
      <c r="T18" s="45">
        <v>8861530</v>
      </c>
      <c r="U18" s="45">
        <v>0</v>
      </c>
      <c r="V18" s="45">
        <v>0</v>
      </c>
      <c r="W18" s="45">
        <v>8861530</v>
      </c>
      <c r="X18" s="45">
        <v>0</v>
      </c>
      <c r="Y18" s="45">
        <v>0</v>
      </c>
      <c r="Z18" s="45">
        <v>0</v>
      </c>
      <c r="AA18" s="45">
        <v>0</v>
      </c>
    </row>
    <row r="19" spans="1:27" ht="56.25">
      <c r="A19" s="42" t="s">
        <v>29</v>
      </c>
      <c r="B19" s="43" t="s">
        <v>115</v>
      </c>
      <c r="C19" s="44" t="s">
        <v>59</v>
      </c>
      <c r="D19" s="42" t="s">
        <v>60</v>
      </c>
      <c r="E19" s="42" t="s">
        <v>61</v>
      </c>
      <c r="F19" s="42" t="s">
        <v>62</v>
      </c>
      <c r="G19" s="42" t="s">
        <v>63</v>
      </c>
      <c r="H19" s="42"/>
      <c r="I19" s="42"/>
      <c r="J19" s="42"/>
      <c r="K19" s="42"/>
      <c r="L19" s="42"/>
      <c r="M19" s="42" t="s">
        <v>33</v>
      </c>
      <c r="N19" s="42" t="s">
        <v>34</v>
      </c>
      <c r="O19" s="42" t="s">
        <v>35</v>
      </c>
      <c r="P19" s="43" t="s">
        <v>64</v>
      </c>
      <c r="Q19" s="45">
        <v>1025486433</v>
      </c>
      <c r="R19" s="45">
        <v>0</v>
      </c>
      <c r="S19" s="45">
        <v>0</v>
      </c>
      <c r="T19" s="45">
        <v>1025486433</v>
      </c>
      <c r="U19" s="45">
        <v>0</v>
      </c>
      <c r="V19" s="45">
        <v>1024765583</v>
      </c>
      <c r="W19" s="45">
        <v>720850</v>
      </c>
      <c r="X19" s="45">
        <v>869666203</v>
      </c>
      <c r="Y19" s="45">
        <v>44820922</v>
      </c>
      <c r="Z19" s="45">
        <v>44820922</v>
      </c>
      <c r="AA19" s="45">
        <v>44820922</v>
      </c>
    </row>
    <row r="20" spans="1:27" ht="56.25">
      <c r="A20" s="42" t="s">
        <v>29</v>
      </c>
      <c r="B20" s="43" t="s">
        <v>115</v>
      </c>
      <c r="C20" s="44" t="s">
        <v>59</v>
      </c>
      <c r="D20" s="42" t="s">
        <v>60</v>
      </c>
      <c r="E20" s="42" t="s">
        <v>61</v>
      </c>
      <c r="F20" s="42" t="s">
        <v>62</v>
      </c>
      <c r="G20" s="42" t="s">
        <v>63</v>
      </c>
      <c r="H20" s="42"/>
      <c r="I20" s="42"/>
      <c r="J20" s="42"/>
      <c r="K20" s="42"/>
      <c r="L20" s="42"/>
      <c r="M20" s="42" t="s">
        <v>33</v>
      </c>
      <c r="N20" s="42" t="s">
        <v>37</v>
      </c>
      <c r="O20" s="42" t="s">
        <v>35</v>
      </c>
      <c r="P20" s="43" t="s">
        <v>64</v>
      </c>
      <c r="Q20" s="45">
        <v>4963312752</v>
      </c>
      <c r="R20" s="45">
        <v>0</v>
      </c>
      <c r="S20" s="45">
        <v>0</v>
      </c>
      <c r="T20" s="45">
        <v>4963312752</v>
      </c>
      <c r="U20" s="45">
        <v>0</v>
      </c>
      <c r="V20" s="45">
        <v>2526294502</v>
      </c>
      <c r="W20" s="45">
        <v>2437018250</v>
      </c>
      <c r="X20" s="45">
        <v>2011478364</v>
      </c>
      <c r="Y20" s="45">
        <v>28959306</v>
      </c>
      <c r="Z20" s="45">
        <v>28959306</v>
      </c>
      <c r="AA20" s="45">
        <v>28959306</v>
      </c>
    </row>
    <row r="21" spans="1:27" ht="42" customHeight="1">
      <c r="A21" s="42" t="s">
        <v>29</v>
      </c>
      <c r="B21" s="43" t="s">
        <v>115</v>
      </c>
      <c r="C21" s="44" t="s">
        <v>65</v>
      </c>
      <c r="D21" s="42" t="s">
        <v>60</v>
      </c>
      <c r="E21" s="42" t="s">
        <v>61</v>
      </c>
      <c r="F21" s="42" t="s">
        <v>62</v>
      </c>
      <c r="G21" s="42" t="s">
        <v>66</v>
      </c>
      <c r="H21" s="42"/>
      <c r="I21" s="42"/>
      <c r="J21" s="42"/>
      <c r="K21" s="42"/>
      <c r="L21" s="42"/>
      <c r="M21" s="42" t="s">
        <v>33</v>
      </c>
      <c r="N21" s="42" t="s">
        <v>37</v>
      </c>
      <c r="O21" s="42" t="s">
        <v>35</v>
      </c>
      <c r="P21" s="43" t="s">
        <v>67</v>
      </c>
      <c r="Q21" s="45">
        <v>1923898812</v>
      </c>
      <c r="R21" s="45">
        <v>0</v>
      </c>
      <c r="S21" s="45">
        <v>0</v>
      </c>
      <c r="T21" s="45">
        <v>1923898812</v>
      </c>
      <c r="U21" s="45">
        <v>0</v>
      </c>
      <c r="V21" s="45">
        <v>1415475761</v>
      </c>
      <c r="W21" s="45">
        <v>508423051</v>
      </c>
      <c r="X21" s="45">
        <v>1248078869</v>
      </c>
      <c r="Y21" s="45">
        <v>28811554</v>
      </c>
      <c r="Z21" s="45">
        <v>28811554</v>
      </c>
      <c r="AA21" s="45">
        <v>27893664</v>
      </c>
    </row>
    <row r="22" spans="1:27" ht="52.5" customHeight="1">
      <c r="A22" s="42" t="s">
        <v>29</v>
      </c>
      <c r="B22" s="43" t="s">
        <v>115</v>
      </c>
      <c r="C22" s="44" t="s">
        <v>68</v>
      </c>
      <c r="D22" s="42" t="s">
        <v>60</v>
      </c>
      <c r="E22" s="42" t="s">
        <v>61</v>
      </c>
      <c r="F22" s="42" t="s">
        <v>62</v>
      </c>
      <c r="G22" s="42" t="s">
        <v>69</v>
      </c>
      <c r="H22" s="42"/>
      <c r="I22" s="42"/>
      <c r="J22" s="42"/>
      <c r="K22" s="42"/>
      <c r="L22" s="42"/>
      <c r="M22" s="42" t="s">
        <v>33</v>
      </c>
      <c r="N22" s="42" t="s">
        <v>37</v>
      </c>
      <c r="O22" s="42" t="s">
        <v>35</v>
      </c>
      <c r="P22" s="43" t="s">
        <v>70</v>
      </c>
      <c r="Q22" s="45">
        <v>1979265919</v>
      </c>
      <c r="R22" s="45">
        <v>0</v>
      </c>
      <c r="S22" s="45">
        <v>0</v>
      </c>
      <c r="T22" s="45">
        <v>1979265919</v>
      </c>
      <c r="U22" s="45">
        <v>0</v>
      </c>
      <c r="V22" s="45">
        <v>1519185475</v>
      </c>
      <c r="W22" s="45">
        <v>460080444</v>
      </c>
      <c r="X22" s="45">
        <v>1366345295</v>
      </c>
      <c r="Y22" s="45">
        <v>25444060</v>
      </c>
      <c r="Z22" s="45">
        <v>25444060</v>
      </c>
      <c r="AA22" s="45">
        <v>25444060</v>
      </c>
    </row>
    <row r="23" spans="1:27" ht="42" customHeight="1">
      <c r="A23" s="42" t="s">
        <v>29</v>
      </c>
      <c r="B23" s="43" t="s">
        <v>115</v>
      </c>
      <c r="C23" s="44" t="s">
        <v>71</v>
      </c>
      <c r="D23" s="42" t="s">
        <v>60</v>
      </c>
      <c r="E23" s="42" t="s">
        <v>61</v>
      </c>
      <c r="F23" s="42" t="s">
        <v>62</v>
      </c>
      <c r="G23" s="42" t="s">
        <v>72</v>
      </c>
      <c r="H23" s="42"/>
      <c r="I23" s="42"/>
      <c r="J23" s="42"/>
      <c r="K23" s="42"/>
      <c r="L23" s="42"/>
      <c r="M23" s="42" t="s">
        <v>33</v>
      </c>
      <c r="N23" s="42" t="s">
        <v>37</v>
      </c>
      <c r="O23" s="42" t="s">
        <v>35</v>
      </c>
      <c r="P23" s="43" t="s">
        <v>73</v>
      </c>
      <c r="Q23" s="45">
        <v>1950200000</v>
      </c>
      <c r="R23" s="45">
        <v>0</v>
      </c>
      <c r="S23" s="45">
        <v>0</v>
      </c>
      <c r="T23" s="45">
        <v>1950200000</v>
      </c>
      <c r="U23" s="45">
        <v>0</v>
      </c>
      <c r="V23" s="45">
        <v>1360736482</v>
      </c>
      <c r="W23" s="45">
        <v>589463518</v>
      </c>
      <c r="X23" s="45">
        <v>1087967475</v>
      </c>
      <c r="Y23" s="45">
        <v>7821093</v>
      </c>
      <c r="Z23" s="45">
        <v>7821093</v>
      </c>
      <c r="AA23" s="45">
        <v>7821093</v>
      </c>
    </row>
    <row r="24" spans="1:27" ht="42" customHeight="1">
      <c r="A24" s="42" t="s">
        <v>29</v>
      </c>
      <c r="B24" s="43" t="s">
        <v>115</v>
      </c>
      <c r="C24" s="44" t="s">
        <v>74</v>
      </c>
      <c r="D24" s="42" t="s">
        <v>60</v>
      </c>
      <c r="E24" s="42" t="s">
        <v>61</v>
      </c>
      <c r="F24" s="42" t="s">
        <v>62</v>
      </c>
      <c r="G24" s="42" t="s">
        <v>75</v>
      </c>
      <c r="H24" s="42"/>
      <c r="I24" s="42"/>
      <c r="J24" s="42"/>
      <c r="K24" s="42"/>
      <c r="L24" s="42"/>
      <c r="M24" s="42" t="s">
        <v>33</v>
      </c>
      <c r="N24" s="42" t="s">
        <v>37</v>
      </c>
      <c r="O24" s="42" t="s">
        <v>35</v>
      </c>
      <c r="P24" s="43" t="s">
        <v>76</v>
      </c>
      <c r="Q24" s="45">
        <v>3230772250</v>
      </c>
      <c r="R24" s="45">
        <v>0</v>
      </c>
      <c r="S24" s="45">
        <v>0</v>
      </c>
      <c r="T24" s="45">
        <v>3230772250</v>
      </c>
      <c r="U24" s="45">
        <v>0</v>
      </c>
      <c r="V24" s="45">
        <v>1874933873</v>
      </c>
      <c r="W24" s="45">
        <v>1355838377</v>
      </c>
      <c r="X24" s="45">
        <v>1831665873</v>
      </c>
      <c r="Y24" s="45">
        <v>113897021</v>
      </c>
      <c r="Z24" s="45">
        <v>113897021</v>
      </c>
      <c r="AA24" s="45">
        <v>113897021</v>
      </c>
    </row>
    <row r="25" spans="1:27" ht="31.5" customHeight="1">
      <c r="A25" s="42" t="s">
        <v>29</v>
      </c>
      <c r="B25" s="43" t="s">
        <v>115</v>
      </c>
      <c r="C25" s="44" t="s">
        <v>77</v>
      </c>
      <c r="D25" s="42" t="s">
        <v>60</v>
      </c>
      <c r="E25" s="42" t="s">
        <v>78</v>
      </c>
      <c r="F25" s="42" t="s">
        <v>62</v>
      </c>
      <c r="G25" s="42" t="s">
        <v>63</v>
      </c>
      <c r="H25" s="42"/>
      <c r="I25" s="42"/>
      <c r="J25" s="42"/>
      <c r="K25" s="42"/>
      <c r="L25" s="42"/>
      <c r="M25" s="42" t="s">
        <v>33</v>
      </c>
      <c r="N25" s="42" t="s">
        <v>37</v>
      </c>
      <c r="O25" s="42" t="s">
        <v>35</v>
      </c>
      <c r="P25" s="43" t="s">
        <v>79</v>
      </c>
      <c r="Q25" s="45">
        <v>2820000000</v>
      </c>
      <c r="R25" s="45">
        <v>0</v>
      </c>
      <c r="S25" s="45">
        <v>0</v>
      </c>
      <c r="T25" s="45">
        <v>2820000000</v>
      </c>
      <c r="U25" s="45">
        <v>0</v>
      </c>
      <c r="V25" s="45">
        <v>1548380540</v>
      </c>
      <c r="W25" s="45">
        <v>1271619460</v>
      </c>
      <c r="X25" s="45">
        <v>1440879659</v>
      </c>
      <c r="Y25" s="45">
        <v>19496405</v>
      </c>
      <c r="Z25" s="45">
        <v>19496405</v>
      </c>
      <c r="AA25" s="45">
        <v>19496405</v>
      </c>
    </row>
    <row r="26" spans="1:27" ht="31.5" customHeight="1">
      <c r="A26" s="42" t="s">
        <v>29</v>
      </c>
      <c r="B26" s="43" t="s">
        <v>115</v>
      </c>
      <c r="C26" s="44" t="s">
        <v>80</v>
      </c>
      <c r="D26" s="42" t="s">
        <v>60</v>
      </c>
      <c r="E26" s="42" t="s">
        <v>78</v>
      </c>
      <c r="F26" s="42" t="s">
        <v>62</v>
      </c>
      <c r="G26" s="42" t="s">
        <v>66</v>
      </c>
      <c r="H26" s="42"/>
      <c r="I26" s="42"/>
      <c r="J26" s="42"/>
      <c r="K26" s="42"/>
      <c r="L26" s="42"/>
      <c r="M26" s="42" t="s">
        <v>33</v>
      </c>
      <c r="N26" s="42" t="s">
        <v>34</v>
      </c>
      <c r="O26" s="42" t="s">
        <v>35</v>
      </c>
      <c r="P26" s="43" t="s">
        <v>81</v>
      </c>
      <c r="Q26" s="45">
        <v>4680722565</v>
      </c>
      <c r="R26" s="45">
        <v>0</v>
      </c>
      <c r="S26" s="45">
        <v>0</v>
      </c>
      <c r="T26" s="45">
        <v>4680722565</v>
      </c>
      <c r="U26" s="45">
        <v>0</v>
      </c>
      <c r="V26" s="45">
        <v>1723664815</v>
      </c>
      <c r="W26" s="45">
        <v>2957057750</v>
      </c>
      <c r="X26" s="45">
        <v>1524956275</v>
      </c>
      <c r="Y26" s="45">
        <v>56157761</v>
      </c>
      <c r="Z26" s="45">
        <v>56157761</v>
      </c>
      <c r="AA26" s="45">
        <v>56157761</v>
      </c>
    </row>
    <row r="27" spans="1:27" ht="31.5" customHeight="1">
      <c r="A27" s="42" t="s">
        <v>29</v>
      </c>
      <c r="B27" s="43" t="s">
        <v>115</v>
      </c>
      <c r="C27" s="44" t="s">
        <v>82</v>
      </c>
      <c r="D27" s="42" t="s">
        <v>60</v>
      </c>
      <c r="E27" s="42" t="s">
        <v>78</v>
      </c>
      <c r="F27" s="42" t="s">
        <v>62</v>
      </c>
      <c r="G27" s="42" t="s">
        <v>69</v>
      </c>
      <c r="H27" s="42"/>
      <c r="I27" s="42"/>
      <c r="J27" s="42"/>
      <c r="K27" s="42"/>
      <c r="L27" s="42"/>
      <c r="M27" s="42" t="s">
        <v>33</v>
      </c>
      <c r="N27" s="42" t="s">
        <v>37</v>
      </c>
      <c r="O27" s="42" t="s">
        <v>35</v>
      </c>
      <c r="P27" s="43" t="s">
        <v>83</v>
      </c>
      <c r="Q27" s="45">
        <v>856397372</v>
      </c>
      <c r="R27" s="45">
        <v>0</v>
      </c>
      <c r="S27" s="45">
        <v>0</v>
      </c>
      <c r="T27" s="45">
        <v>856397372</v>
      </c>
      <c r="U27" s="45">
        <v>0</v>
      </c>
      <c r="V27" s="45">
        <v>667534059</v>
      </c>
      <c r="W27" s="45">
        <v>188863313</v>
      </c>
      <c r="X27" s="45">
        <v>643408789</v>
      </c>
      <c r="Y27" s="45">
        <v>60257289</v>
      </c>
      <c r="Z27" s="45">
        <v>60257289</v>
      </c>
      <c r="AA27" s="45">
        <v>56093512</v>
      </c>
    </row>
    <row r="28" spans="1:27" ht="31.5" customHeight="1">
      <c r="A28" s="42" t="s">
        <v>29</v>
      </c>
      <c r="B28" s="43" t="s">
        <v>115</v>
      </c>
      <c r="C28" s="44" t="s">
        <v>113</v>
      </c>
      <c r="D28" s="42" t="s">
        <v>60</v>
      </c>
      <c r="E28" s="42" t="s">
        <v>78</v>
      </c>
      <c r="F28" s="42" t="s">
        <v>62</v>
      </c>
      <c r="G28" s="42" t="s">
        <v>72</v>
      </c>
      <c r="H28" s="42" t="s">
        <v>1</v>
      </c>
      <c r="I28" s="42" t="s">
        <v>1</v>
      </c>
      <c r="J28" s="42" t="s">
        <v>1</v>
      </c>
      <c r="K28" s="42" t="s">
        <v>1</v>
      </c>
      <c r="L28" s="42" t="s">
        <v>1</v>
      </c>
      <c r="M28" s="42" t="s">
        <v>33</v>
      </c>
      <c r="N28" s="42" t="s">
        <v>34</v>
      </c>
      <c r="O28" s="42" t="s">
        <v>35</v>
      </c>
      <c r="P28" s="43" t="s">
        <v>114</v>
      </c>
      <c r="Q28" s="45">
        <v>26859000000</v>
      </c>
      <c r="R28" s="45">
        <v>0</v>
      </c>
      <c r="S28" s="45">
        <v>0</v>
      </c>
      <c r="T28" s="45">
        <v>26859000000</v>
      </c>
      <c r="U28" s="45">
        <v>0</v>
      </c>
      <c r="V28" s="45">
        <v>110358334</v>
      </c>
      <c r="W28" s="45">
        <v>26748641666</v>
      </c>
      <c r="X28" s="45">
        <v>110358334</v>
      </c>
      <c r="Y28" s="45">
        <v>0</v>
      </c>
      <c r="Z28" s="45">
        <v>0</v>
      </c>
      <c r="AA28" s="45">
        <v>0</v>
      </c>
    </row>
    <row r="29" spans="1:27" ht="14.45" customHeight="1">
      <c r="A29" s="42" t="s">
        <v>1</v>
      </c>
      <c r="B29" s="43" t="s">
        <v>1</v>
      </c>
      <c r="C29" s="44" t="s">
        <v>1</v>
      </c>
      <c r="D29" s="42" t="s">
        <v>1</v>
      </c>
      <c r="E29" s="42" t="s">
        <v>1</v>
      </c>
      <c r="F29" s="42" t="s">
        <v>1</v>
      </c>
      <c r="G29" s="42" t="s">
        <v>1</v>
      </c>
      <c r="H29" s="42" t="s">
        <v>1</v>
      </c>
      <c r="I29" s="42" t="s">
        <v>1</v>
      </c>
      <c r="J29" s="42" t="s">
        <v>1</v>
      </c>
      <c r="K29" s="42" t="s">
        <v>1</v>
      </c>
      <c r="L29" s="42" t="s">
        <v>1</v>
      </c>
      <c r="M29" s="42" t="s">
        <v>1</v>
      </c>
      <c r="N29" s="42" t="s">
        <v>1</v>
      </c>
      <c r="O29" s="42" t="s">
        <v>1</v>
      </c>
      <c r="P29" s="43" t="s">
        <v>1</v>
      </c>
      <c r="Q29" s="45">
        <v>68368917633</v>
      </c>
      <c r="R29" s="45">
        <v>0</v>
      </c>
      <c r="S29" s="45">
        <v>0</v>
      </c>
      <c r="T29" s="45">
        <v>68368917633</v>
      </c>
      <c r="U29" s="45">
        <v>1548000000</v>
      </c>
      <c r="V29" s="45">
        <v>24502363044</v>
      </c>
      <c r="W29" s="45">
        <v>42318554589</v>
      </c>
      <c r="X29" s="45">
        <v>15537390350.08</v>
      </c>
      <c r="Y29" s="45">
        <v>2557907731</v>
      </c>
      <c r="Z29" s="45">
        <v>2557907731</v>
      </c>
      <c r="AA29" s="45">
        <v>2551742212</v>
      </c>
    </row>
    <row r="30" spans="1:27" ht="14.45" customHeight="1">
      <c r="A30" s="42" t="s">
        <v>1</v>
      </c>
      <c r="B30" s="46" t="s">
        <v>1</v>
      </c>
      <c r="C30" s="44" t="s">
        <v>1</v>
      </c>
      <c r="D30" s="42" t="s">
        <v>1</v>
      </c>
      <c r="E30" s="42" t="s">
        <v>1</v>
      </c>
      <c r="F30" s="42" t="s">
        <v>1</v>
      </c>
      <c r="G30" s="42" t="s">
        <v>1</v>
      </c>
      <c r="H30" s="42" t="s">
        <v>1</v>
      </c>
      <c r="I30" s="42" t="s">
        <v>1</v>
      </c>
      <c r="J30" s="42" t="s">
        <v>1</v>
      </c>
      <c r="K30" s="42" t="s">
        <v>1</v>
      </c>
      <c r="L30" s="42" t="s">
        <v>1</v>
      </c>
      <c r="M30" s="42" t="s">
        <v>1</v>
      </c>
      <c r="N30" s="42" t="s">
        <v>1</v>
      </c>
      <c r="O30" s="42" t="s">
        <v>1</v>
      </c>
      <c r="P30" s="43" t="s">
        <v>1</v>
      </c>
      <c r="Q30" s="47" t="s">
        <v>1</v>
      </c>
      <c r="R30" s="47" t="s">
        <v>1</v>
      </c>
      <c r="S30" s="47" t="s">
        <v>1</v>
      </c>
      <c r="T30" s="47" t="s">
        <v>1</v>
      </c>
      <c r="U30" s="47" t="s">
        <v>1</v>
      </c>
      <c r="V30" s="47" t="s">
        <v>1</v>
      </c>
      <c r="W30" s="47" t="s">
        <v>1</v>
      </c>
      <c r="X30" s="47" t="s">
        <v>1</v>
      </c>
      <c r="Y30" s="47" t="s">
        <v>1</v>
      </c>
      <c r="Z30" s="47" t="s">
        <v>1</v>
      </c>
      <c r="AA30" s="47" t="s">
        <v>1</v>
      </c>
    </row>
    <row r="31" spans="1:27" ht="36.950000000000003" customHeight="1"/>
  </sheetData>
  <autoFilter ref="A4:AC30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zoomScale="110" zoomScaleNormal="110" workbookViewId="0">
      <selection activeCell="G17" sqref="G17"/>
    </sheetView>
  </sheetViews>
  <sheetFormatPr baseColWidth="10" defaultColWidth="11.42578125" defaultRowHeight="12"/>
  <cols>
    <col min="1" max="1" width="11.42578125" style="48"/>
    <col min="2" max="2" width="16.7109375" style="48" customWidth="1"/>
    <col min="3" max="3" width="14.5703125" style="48" customWidth="1"/>
    <col min="4" max="4" width="15.140625" style="48" customWidth="1"/>
    <col min="5" max="5" width="11.42578125" style="48"/>
    <col min="6" max="6" width="16.85546875" style="48" customWidth="1"/>
    <col min="7" max="7" width="11.42578125" style="48"/>
    <col min="8" max="8" width="14" style="48" customWidth="1"/>
    <col min="9" max="16384" width="11.42578125" style="48"/>
  </cols>
  <sheetData>
    <row r="2" spans="2:9">
      <c r="B2" s="67" t="s">
        <v>125</v>
      </c>
      <c r="C2" s="68"/>
      <c r="D2" s="68"/>
      <c r="E2" s="68"/>
      <c r="F2" s="68"/>
      <c r="G2" s="68"/>
      <c r="H2" s="68"/>
      <c r="I2" s="69"/>
    </row>
    <row r="3" spans="2:9" ht="24">
      <c r="B3" s="2" t="s">
        <v>106</v>
      </c>
      <c r="C3" s="2" t="s">
        <v>84</v>
      </c>
      <c r="D3" s="2" t="s">
        <v>85</v>
      </c>
      <c r="E3" s="2" t="s">
        <v>86</v>
      </c>
      <c r="F3" s="2" t="s">
        <v>87</v>
      </c>
      <c r="G3" s="2" t="s">
        <v>88</v>
      </c>
      <c r="H3" s="2" t="s">
        <v>89</v>
      </c>
      <c r="I3" s="2" t="s">
        <v>90</v>
      </c>
    </row>
    <row r="4" spans="2:9">
      <c r="B4" s="49" t="s">
        <v>109</v>
      </c>
      <c r="C4" s="50">
        <f>+FUNCIONAMIENTO!B8</f>
        <v>18071000000</v>
      </c>
      <c r="D4" s="50">
        <f>+FUNCIONAMIENTO!C8</f>
        <v>10731033620</v>
      </c>
      <c r="E4" s="51">
        <f>D4/C4</f>
        <v>0.59382621991035356</v>
      </c>
      <c r="F4" s="50">
        <f>+FUNCIONAMIENTO!E8</f>
        <v>3402585214.0799999</v>
      </c>
      <c r="G4" s="4">
        <f>+F4/C4</f>
        <v>0.18828981318576724</v>
      </c>
      <c r="H4" s="50">
        <f>+FUNCIONAMIENTO!G8</f>
        <v>2171158468</v>
      </c>
      <c r="I4" s="4">
        <f>+H4/F4</f>
        <v>0.63809084310825814</v>
      </c>
    </row>
    <row r="5" spans="2:9">
      <c r="B5" s="49" t="s">
        <v>124</v>
      </c>
      <c r="C5" s="50">
        <f>+'SERV DEUDA PÚB'!B5</f>
        <v>8861530</v>
      </c>
      <c r="D5" s="50">
        <f>+'SERV DEUDA PÚB'!C5</f>
        <v>0</v>
      </c>
      <c r="E5" s="50">
        <f>+'SERV DEUDA PÚB'!D5</f>
        <v>0</v>
      </c>
      <c r="F5" s="50">
        <f>+'SERV DEUDA PÚB'!E5</f>
        <v>0</v>
      </c>
      <c r="G5" s="50">
        <f>+'SERV DEUDA PÚB'!F5</f>
        <v>0</v>
      </c>
      <c r="H5" s="50">
        <f>+'SERV DEUDA PÚB'!G5</f>
        <v>0</v>
      </c>
      <c r="I5" s="50">
        <f>+'SERV DEUDA PÚB'!H5</f>
        <v>0</v>
      </c>
    </row>
    <row r="6" spans="2:9">
      <c r="B6" s="49" t="s">
        <v>107</v>
      </c>
      <c r="C6" s="50">
        <f>+INVERSIÓN!D13</f>
        <v>50289056103</v>
      </c>
      <c r="D6" s="52">
        <f>+INVERSIÓN!E13</f>
        <v>13771329424</v>
      </c>
      <c r="E6" s="51">
        <f>D6/C6</f>
        <v>0.27384346597784859</v>
      </c>
      <c r="F6" s="52">
        <f>+INVERSIÓN!G13</f>
        <v>12134805136</v>
      </c>
      <c r="G6" s="4">
        <f>+F6/C6</f>
        <v>0.24130111154096798</v>
      </c>
      <c r="H6" s="52">
        <f>+INVERSIÓN!I13</f>
        <v>380583744</v>
      </c>
      <c r="I6" s="4">
        <f>+H6/F6</f>
        <v>3.1362987681683691E-2</v>
      </c>
    </row>
    <row r="7" spans="2:9">
      <c r="B7" s="49" t="s">
        <v>108</v>
      </c>
      <c r="C7" s="50">
        <f>SUM(C4:C6)</f>
        <v>68368917633</v>
      </c>
      <c r="D7" s="53">
        <f>SUM(D4:D6)</f>
        <v>24502363044</v>
      </c>
      <c r="E7" s="51">
        <f>D7/C7</f>
        <v>0.35838453923648644</v>
      </c>
      <c r="F7" s="53">
        <f>SUM(F4:F6)</f>
        <v>15537390350.08</v>
      </c>
      <c r="G7" s="70">
        <f>+F7/C7</f>
        <v>0.22725810043510888</v>
      </c>
      <c r="H7" s="53">
        <f>SUM(H4:H6)</f>
        <v>2551742212</v>
      </c>
      <c r="I7" s="4">
        <f>+H7/F7</f>
        <v>0.16423235527366803</v>
      </c>
    </row>
    <row r="9" spans="2:9">
      <c r="F9" s="54"/>
    </row>
    <row r="10" spans="2:9">
      <c r="C10" s="55"/>
    </row>
    <row r="11" spans="2:9">
      <c r="C11" s="55"/>
      <c r="D11" s="56"/>
    </row>
  </sheetData>
  <mergeCells count="1">
    <mergeCell ref="B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FUNCIONAMIENTO</vt:lpstr>
      <vt:lpstr>SERV DEUDA PÚB</vt:lpstr>
      <vt:lpstr>INVERSIÓN</vt:lpstr>
      <vt:lpstr>EJECUCIÓN POR RUBROS</vt:lpstr>
      <vt:lpstr>RESUMEN</vt:lpstr>
      <vt:lpstr>FUNCIONAMIENTO!Área_de_impresión</vt:lpstr>
      <vt:lpstr>INVERSIÓN!Área_de_impresión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Danyira Diamary Pachon Ramirez</dc:creator>
  <cp:lastModifiedBy>Danyira Diamary Pachon Ramirez</cp:lastModifiedBy>
  <cp:lastPrinted>2021-11-04T13:28:01Z</cp:lastPrinted>
  <dcterms:created xsi:type="dcterms:W3CDTF">2021-01-12T16:53:24Z</dcterms:created>
  <dcterms:modified xsi:type="dcterms:W3CDTF">2022-03-31T13:11:56Z</dcterms:modified>
</cp:coreProperties>
</file>