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9\EJECUCION PRESUPUESTAL 2019\ENERO\"/>
    </mc:Choice>
  </mc:AlternateContent>
  <bookViews>
    <workbookView xWindow="0" yWindow="0" windowWidth="24000" windowHeight="9000" firstSheet="1" activeTab="2"/>
  </bookViews>
  <sheets>
    <sheet name="EJECUCION BMT  CONCEJO" sheetId="11" state="hidden" r:id="rId1"/>
    <sheet name="INVERSIÓN" sheetId="13" r:id="rId2"/>
    <sheet name="FUNCIONAMIENTO" sheetId="5" r:id="rId3"/>
    <sheet name="EJECUCIÓN RUBROS" sheetId="14" r:id="rId4"/>
  </sheets>
  <definedNames>
    <definedName name="_xlnm._FilterDatabase" localSheetId="0" hidden="1">'EJECUCION BMT  CONCEJO'!$B$5:$E$20</definedName>
    <definedName name="_xlnm.Print_Area" localSheetId="0">'EJECUCION BMT  CONCEJO'!$B$1:$D$24</definedName>
  </definedNames>
  <calcPr calcId="162913"/>
</workbook>
</file>

<file path=xl/calcChain.xml><?xml version="1.0" encoding="utf-8"?>
<calcChain xmlns="http://schemas.openxmlformats.org/spreadsheetml/2006/main">
  <c r="I12" i="13" l="1"/>
  <c r="G12" i="13"/>
  <c r="E12" i="13"/>
  <c r="G9" i="5"/>
  <c r="E9" i="5"/>
  <c r="C9" i="5"/>
  <c r="D12" i="13"/>
  <c r="H12" i="13" l="1"/>
  <c r="J11" i="13"/>
  <c r="H11" i="13"/>
  <c r="F11" i="13"/>
  <c r="J10" i="13"/>
  <c r="H10" i="13"/>
  <c r="F10" i="13"/>
  <c r="H6" i="13"/>
  <c r="F8" i="5"/>
  <c r="D8" i="5"/>
  <c r="B9" i="5"/>
  <c r="D9" i="5" l="1"/>
  <c r="F9" i="13"/>
  <c r="H9" i="13"/>
  <c r="J9" i="13"/>
  <c r="H7" i="13" l="1"/>
  <c r="H8" i="13"/>
  <c r="F7" i="13"/>
  <c r="F8" i="13"/>
  <c r="F6" i="13"/>
  <c r="F12" i="13" l="1"/>
  <c r="J12" i="13"/>
  <c r="H20" i="11" l="1"/>
  <c r="H15" i="11"/>
  <c r="H9" i="11"/>
  <c r="H10" i="11" s="1"/>
  <c r="H21" i="11" l="1"/>
  <c r="H22" i="11" s="1"/>
  <c r="D20" i="11"/>
  <c r="D14" i="11"/>
  <c r="D10" i="11"/>
  <c r="D15" i="11" l="1"/>
  <c r="D22" i="11" s="1"/>
  <c r="F7" i="5" l="1"/>
  <c r="D7" i="5"/>
  <c r="H6" i="5"/>
  <c r="F6" i="5"/>
  <c r="D6" i="5"/>
  <c r="H5" i="5"/>
  <c r="F5" i="5"/>
  <c r="D5" i="5"/>
  <c r="H9" i="5" l="1"/>
  <c r="F9" i="5"/>
</calcChain>
</file>

<file path=xl/comments1.xml><?xml version="1.0" encoding="utf-8"?>
<comments xmlns="http://schemas.openxmlformats.org/spreadsheetml/2006/main">
  <authors>
    <author>Nicol Angely Andrade Parada</author>
    <author>Nancy Haidy Muñoz Chavarro</author>
  </authors>
  <commentList>
    <comment ref="H11" authorId="0" shapeId="0">
      <text>
        <r>
          <rPr>
            <b/>
            <sz val="9"/>
            <color indexed="81"/>
            <rFont val="Tahoma"/>
            <family val="2"/>
          </rPr>
          <t>Nicol Angely Andrade Parada:</t>
        </r>
        <r>
          <rPr>
            <sz val="9"/>
            <color indexed="81"/>
            <rFont val="Tahoma"/>
            <family val="2"/>
          </rPr>
          <t xml:space="preserve">
20 ENERO: MOFICACIÓN PRESUPUESTAL CONTRACREDITA 50,000,000,000
PRIMERA SEMANA DE SEPTIEMBRE: MODIFICACIÓN PRESUPUESTAL SEC. GENERAL $1.003.289.000 Y CONVENIO BID $1.200.000.000
TRASLADO 29 DE SEPTIEMBRE 
</t>
        </r>
      </text>
    </comment>
    <comment ref="H16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TARSLADO PRESUPUESTAL SEPTIEMBRE 29</t>
        </r>
      </text>
    </comment>
    <comment ref="H19" authorId="1" shapeId="0">
      <text>
        <r>
          <rPr>
            <b/>
            <sz val="9"/>
            <color indexed="81"/>
            <rFont val="Tahoma"/>
            <family val="2"/>
          </rPr>
          <t>Nancy Haidy Muñoz Chavarro:</t>
        </r>
        <r>
          <rPr>
            <sz val="9"/>
            <color indexed="81"/>
            <rFont val="Tahoma"/>
            <family val="2"/>
          </rPr>
          <t xml:space="preserve">
TRASLADO PRESUPUESTAL SEPTIEMBRE 29 $2,400,000,000
</t>
        </r>
      </text>
    </comment>
  </commentList>
</comments>
</file>

<file path=xl/sharedStrings.xml><?xml version="1.0" encoding="utf-8"?>
<sst xmlns="http://schemas.openxmlformats.org/spreadsheetml/2006/main" count="461" uniqueCount="138">
  <si>
    <t>PROYECTO DE INVERSIÓN</t>
  </si>
  <si>
    <t>UNIDAD EJECUTORA 01</t>
  </si>
  <si>
    <t xml:space="preserve">CDP´S </t>
  </si>
  <si>
    <t>% DE EJEC. CDP</t>
  </si>
  <si>
    <t>COMPROMISOS - RP</t>
  </si>
  <si>
    <t xml:space="preserve">GIROS </t>
  </si>
  <si>
    <t>% 
GIRADO</t>
  </si>
  <si>
    <t>SUB. POLÍTICA SECTORIAL</t>
  </si>
  <si>
    <t>SUB. GESTIÓN CORPORATIVA</t>
  </si>
  <si>
    <t>INFORME DE EJECUCION DEL PRESUPUESTO DE GASTOS E INVERSIONES</t>
  </si>
  <si>
    <t>TOTAL SDM</t>
  </si>
  <si>
    <t xml:space="preserve"> Implementación del Plan Distrital de Seguridad Vial</t>
  </si>
  <si>
    <t>Tecnologías de Información y Comunicaciones para lograr una movilidad sostenible en Bogotá</t>
  </si>
  <si>
    <t xml:space="preserve"> Fortalecimiento Institucional</t>
  </si>
  <si>
    <t xml:space="preserve"> Apoyo Institucional en convenio con la Policía Nacional</t>
  </si>
  <si>
    <t xml:space="preserve">Servicios para la movilidad eficientes e incluyentes </t>
  </si>
  <si>
    <t>Sustanciación de procesos, recaudo y cobro de cartera</t>
  </si>
  <si>
    <t>Gestión y control de tránsito y transporte</t>
  </si>
  <si>
    <t>Sistema Distrital de Información para la Movilidad</t>
  </si>
  <si>
    <t>Movilidad Transparente y Contra La Corrupción</t>
  </si>
  <si>
    <t>Implementación del Plan Maestro de Movilidad para Bogotá</t>
  </si>
  <si>
    <t>Articulación regional y planeación integral del transporte</t>
  </si>
  <si>
    <t>UNIDAD EJECUTORA 02</t>
  </si>
  <si>
    <t>RUBRO</t>
  </si>
  <si>
    <t>GASTOS DE FUNCIONAMIENTO</t>
  </si>
  <si>
    <t xml:space="preserve">PRESUPUESTO  ASIGNADO
2018
</t>
  </si>
  <si>
    <t>SECRETARÍA DISTRITAL DE MOVILIDAD - BOGOTA MEJOR PARA TODOS</t>
  </si>
  <si>
    <t>PRESUPUESTO DE INVERSIÓN 2019</t>
  </si>
  <si>
    <t>PRESUPUESTO  ASIGNADO
2019</t>
  </si>
  <si>
    <t>SUB. DE SERVICIOS DE MOVILIDAD</t>
  </si>
  <si>
    <t xml:space="preserve">OFICINA ASESORA DE PLANEACIÓN </t>
  </si>
  <si>
    <t>PRESUPUESTO DE INVERSIÓN 2018</t>
  </si>
  <si>
    <t xml:space="preserve">FUENTE: PREDIS CORTE 31 DE DICIEMBRE DE 2018 </t>
  </si>
  <si>
    <t>FUENTE: PREDIS 02 DE ENERO DE 2019</t>
  </si>
  <si>
    <t>OFICINA ASESORA DE PLANEACIÓN INSTITUCIONAL</t>
  </si>
  <si>
    <t xml:space="preserve"> GASTOS DE PERSONAL </t>
  </si>
  <si>
    <t>ADQUISICIÓN DE BIENES Y SERVICIOS</t>
  </si>
  <si>
    <t>% DE EJEC. 
RP</t>
  </si>
  <si>
    <t>SUPERINTENDENCIA DE LA ECONOMÍA SOLIDARIA</t>
  </si>
  <si>
    <t>APROPIACIÓN VIGENTE</t>
  </si>
  <si>
    <t>TRANSFERENCIAS CORRIENTES</t>
  </si>
  <si>
    <t>GASTOS POR TRIBUTOS, MULTAS, SANCIONES E INTERESES DE MORA</t>
  </si>
  <si>
    <t>C-1304-1000-4</t>
  </si>
  <si>
    <t>IMPLEMENTACIÓN DE LA SUPERVISIÓN BASADA EN RIESGOS EN LA SUPERINTENDENCIA DE LA ECONOMÍA SOLIDARIA A NIVEL  NACIONAL</t>
  </si>
  <si>
    <t>SUPERINTENDENCIA DE LA ECONOMIA SOLIDARIA</t>
  </si>
  <si>
    <t>C-1304-1000-5</t>
  </si>
  <si>
    <t>PREVENCIÓN DE LOS RIESGOS JURÍDICOS Y FINANCIEROS DE LAS ORGANIZACIONES SOLIDARIAS A NIVEL NACIONAL</t>
  </si>
  <si>
    <t>C-1304-1000-6</t>
  </si>
  <si>
    <t>FORTALECIMIENTO DE LA SUPERVISIÓN DE FONDOS DE EMPLEADOS Y MUTUALES QUE EJERCEN LA ACTIVIDAD DE AHORRO Y CRÉDITO A NIVEL  NACIONAL</t>
  </si>
  <si>
    <t>C-1399-1000-4</t>
  </si>
  <si>
    <t>ADMINISTRACIÓN DEL ACERVO DOCUMENTAL DE LA SUPERSOLIDARIA  BOGOTÁ</t>
  </si>
  <si>
    <t>C-1399-1000-5</t>
  </si>
  <si>
    <t>FORTALECIMIENTO DE LA ARQUITECTURA TECNOLÓGICA DE LA SUPERSOLIDARIA EN  BOGOTÁ</t>
  </si>
  <si>
    <t>C-1399-1000-6</t>
  </si>
  <si>
    <t>IMPLEMENTACIÓN DE LOS SISTEMAS DE GESTIÓN DE LA SUPERSOLIDARIA EN   BOGOTÁ</t>
  </si>
  <si>
    <t>SECRETARIA GENERAL</t>
  </si>
  <si>
    <t>DELEGATURA FINANCIERA</t>
  </si>
  <si>
    <t>DELEGATURA  ASOCIATIVA</t>
  </si>
  <si>
    <t>PLANEACIÓN Y SISTEMAS</t>
  </si>
  <si>
    <t>EJECUCION PRESUPUESTAL - 31 DE ENERO DE 2019</t>
  </si>
  <si>
    <t>ÁREA LIDER</t>
  </si>
  <si>
    <t>FUENTE: SIIF - 04 DE FEBREO DE 2019  07:27 A.M.</t>
  </si>
  <si>
    <t>GASTOS DE FUNCIONAMIENTO -  31 DE ENERO DE 2019</t>
  </si>
  <si>
    <t>Año Fiscal:</t>
  </si>
  <si>
    <t/>
  </si>
  <si>
    <t>Vigencia:</t>
  </si>
  <si>
    <t>Actual</t>
  </si>
  <si>
    <t>Periodo:</t>
  </si>
  <si>
    <t>Enero-Enero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</si>
  <si>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</si>
  <si>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</si>
  <si>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</si>
  <si>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</si>
  <si>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</si>
  <si>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</si>
  <si>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</si>
  <si>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</si>
  <si>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</si>
  <si>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</si>
  <si>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</si>
  <si>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</si>
  <si>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</si>
  <si>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</si>
  <si>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</si>
  <si>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</si>
  <si>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</si>
  <si>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</si>
  <si>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</si>
  <si>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</si>
  <si>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</si>
  <si>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</si>
  <si>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COMPROMISO</t>
  </si>
  <si>
    <t>OBLIGACION</t>
  </si>
  <si>
    <t>ORDEN PAGO</t>
  </si>
  <si>
    <t>PAGOS</t>
  </si>
  <si>
    <t>13-09-00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</si>
  <si>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</si>
  <si>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</si>
  <si>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</si>
  <si>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</si>
  <si>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</si>
  <si>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</si>
  <si>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</si>
  <si>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</si>
  <si>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</si>
  <si>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</si>
  <si>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</si>
  <si>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</si>
  <si>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</si>
  <si>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</si>
  <si>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</si>
  <si>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</si>
  <si>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PREVIO CONCEPTO DGPPN</t>
  </si>
  <si>
    <t>A-02-01</t>
  </si>
  <si>
    <t>ADQUISICIÓN DE ACTIVOS NO FINANCIEROS</t>
  </si>
  <si>
    <t>A-02-02</t>
  </si>
  <si>
    <t>ADQUISICIONES DIFERENTES DE ACTIVOS</t>
  </si>
  <si>
    <t>A-03-03-01-999</t>
  </si>
  <si>
    <t>999</t>
  </si>
  <si>
    <t>OTRAS TRANSFERENCIAS - PREVIO CONCEPTO DGPPN</t>
  </si>
  <si>
    <t>A-03-10-01-001</t>
  </si>
  <si>
    <t>10</t>
  </si>
  <si>
    <t>001</t>
  </si>
  <si>
    <t>SENTENCIAS</t>
  </si>
  <si>
    <t>A-08-01</t>
  </si>
  <si>
    <t>08</t>
  </si>
  <si>
    <t>IMPUESTOS</t>
  </si>
  <si>
    <t>A-08-04-01</t>
  </si>
  <si>
    <t>CUOTA DE FISCALIZACIÓN Y AUDITAJE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</si>
  <si>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</si>
  <si>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</si>
  <si>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</si>
  <si>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</si>
  <si>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</si>
  <si>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</si>
  <si>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</si>
  <si>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1399</t>
  </si>
  <si>
    <t>FUENTE: SIIF - 25 DE FEBREO DE 2019  07:27 A.M.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</si>
</sst>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1" formatCode="_-* #,##0_-;\-* #,##0_-;_-* &quot;-&quot;_-;_-@_-"/>
    <numFmt numFmtId="43" formatCode="_-* #,##0.00_-;\-* #,##0.00_-;_-* &quot;-&quot;??_-;_-@_-"/>
    <numFmt numFmtId="164" formatCode="_(* #,##0.00_);_(* \(#,##0.00\);_(* &quot;-&quot;??_);_(@_)"/>
    <numFmt numFmtId="165" formatCode="#,##0,,"/>
    <numFmt numFmtId="166" formatCode="#,###,,"/>
    <numFmt numFmtId="167" formatCode="_-[$$-240A]\ * #,##0.00_-;\-[$$-240A]\ * #,##0.00_-;_-[$$-240A]\ * &quot;-&quot;??_-;_-@_-"/>
    <numFmt numFmtId="168" formatCode="[$-1240A]&quot;$&quot;\ #,##0.00;\(&quot;$&quot;\ #,##0.00\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color theme="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Times New Roman"/>
      <family val="1"/>
    </font>
    <font>
      <b/>
      <sz val="9"/>
      <name val="Times New Roman"/>
      <family val="1"/>
    </font>
    <font>
      <sz val="11"/>
      <name val="Calibri"/>
      <family val="2"/>
    </font>
    <font>
      <b/>
      <sz val="8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6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41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0">
    <xf numFmtId="0" fontId="0" fillId="0" borderId="0" xfId="0"/>
    <xf numFmtId="0" fontId="2" fillId="0" borderId="0" xfId="0" applyFont="1"/>
    <xf numFmtId="0" fontId="2" fillId="0" borderId="1" xfId="3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41" fontId="2" fillId="0" borderId="0" xfId="4" applyFont="1" applyAlignment="1">
      <alignment horizontal="center"/>
    </xf>
    <xf numFmtId="41" fontId="4" fillId="2" borderId="1" xfId="4" applyFont="1" applyFill="1" applyBorder="1" applyAlignment="1">
      <alignment horizontal="center" vertical="center" wrapText="1"/>
    </xf>
    <xf numFmtId="41" fontId="2" fillId="0" borderId="1" xfId="4" applyFont="1" applyFill="1" applyBorder="1" applyAlignment="1">
      <alignment horizontal="center" vertical="center" wrapText="1"/>
    </xf>
    <xf numFmtId="41" fontId="4" fillId="4" borderId="1" xfId="4" applyFont="1" applyFill="1" applyBorder="1" applyAlignment="1">
      <alignment horizontal="center" vertical="center"/>
    </xf>
    <xf numFmtId="41" fontId="4" fillId="2" borderId="1" xfId="4" applyFont="1" applyFill="1" applyBorder="1" applyAlignment="1">
      <alignment horizontal="center" vertical="center"/>
    </xf>
    <xf numFmtId="0" fontId="3" fillId="0" borderId="0" xfId="0" applyFont="1"/>
    <xf numFmtId="0" fontId="3" fillId="0" borderId="0" xfId="0" applyFont="1" applyFill="1"/>
    <xf numFmtId="41" fontId="3" fillId="0" borderId="1" xfId="4" applyFont="1" applyBorder="1" applyAlignment="1">
      <alignment horizontal="center" vertical="center" wrapText="1"/>
    </xf>
    <xf numFmtId="10" fontId="2" fillId="0" borderId="1" xfId="2" applyNumberFormat="1" applyFont="1" applyBorder="1" applyAlignment="1">
      <alignment horizontal="center" vertical="center"/>
    </xf>
    <xf numFmtId="0" fontId="2" fillId="0" borderId="0" xfId="0" applyFont="1" applyFill="1"/>
    <xf numFmtId="41" fontId="2" fillId="0" borderId="0" xfId="0" applyNumberFormat="1" applyFont="1" applyFill="1"/>
    <xf numFmtId="41" fontId="6" fillId="0" borderId="1" xfId="4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41" fontId="4" fillId="0" borderId="11" xfId="4" applyFont="1" applyFill="1" applyBorder="1" applyAlignment="1">
      <alignment horizontal="center" vertical="center"/>
    </xf>
    <xf numFmtId="0" fontId="2" fillId="0" borderId="0" xfId="0" applyFont="1" applyFill="1" applyBorder="1"/>
    <xf numFmtId="41" fontId="2" fillId="0" borderId="0" xfId="0" applyNumberFormat="1" applyFont="1" applyFill="1" applyBorder="1"/>
    <xf numFmtId="2" fontId="9" fillId="3" borderId="0" xfId="4" applyNumberFormat="1" applyFont="1" applyFill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4" fillId="3" borderId="0" xfId="0" applyNumberFormat="1" applyFont="1" applyFill="1" applyBorder="1" applyAlignment="1"/>
    <xf numFmtId="0" fontId="6" fillId="0" borderId="0" xfId="0" applyFont="1"/>
    <xf numFmtId="41" fontId="6" fillId="0" borderId="0" xfId="4" applyFont="1" applyAlignment="1">
      <alignment horizontal="center"/>
    </xf>
    <xf numFmtId="0" fontId="6" fillId="0" borderId="0" xfId="0" applyFont="1" applyFill="1"/>
    <xf numFmtId="10" fontId="6" fillId="0" borderId="1" xfId="2" applyNumberFormat="1" applyFont="1" applyFill="1" applyBorder="1" applyAlignment="1">
      <alignment horizontal="center" vertical="center"/>
    </xf>
    <xf numFmtId="41" fontId="6" fillId="0" borderId="1" xfId="4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0" fontId="8" fillId="0" borderId="0" xfId="0" applyFont="1"/>
    <xf numFmtId="41" fontId="7" fillId="5" borderId="1" xfId="4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 wrapText="1"/>
    </xf>
    <xf numFmtId="41" fontId="6" fillId="0" borderId="8" xfId="4" applyFont="1" applyFill="1" applyBorder="1" applyAlignment="1">
      <alignment horizontal="center" vertical="center" wrapText="1"/>
    </xf>
    <xf numFmtId="41" fontId="6" fillId="0" borderId="8" xfId="4" applyFont="1" applyFill="1" applyBorder="1" applyAlignment="1">
      <alignment vertical="center"/>
    </xf>
    <xf numFmtId="41" fontId="7" fillId="6" borderId="13" xfId="4" applyFont="1" applyFill="1" applyBorder="1" applyAlignment="1">
      <alignment horizontal="center" vertical="center" wrapText="1"/>
    </xf>
    <xf numFmtId="166" fontId="7" fillId="6" borderId="13" xfId="1" applyNumberFormat="1" applyFont="1" applyFill="1" applyBorder="1" applyAlignment="1">
      <alignment horizontal="center" vertical="center" wrapText="1"/>
    </xf>
    <xf numFmtId="166" fontId="7" fillId="6" borderId="14" xfId="1" applyNumberFormat="1" applyFont="1" applyFill="1" applyBorder="1" applyAlignment="1">
      <alignment horizontal="center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10" fontId="6" fillId="0" borderId="17" xfId="2" applyNumberFormat="1" applyFont="1" applyFill="1" applyBorder="1" applyAlignment="1">
      <alignment horizontal="center" vertical="center"/>
    </xf>
    <xf numFmtId="10" fontId="7" fillId="5" borderId="1" xfId="2" applyNumberFormat="1" applyFont="1" applyFill="1" applyBorder="1" applyAlignment="1">
      <alignment horizontal="center" vertical="center"/>
    </xf>
    <xf numFmtId="10" fontId="7" fillId="5" borderId="17" xfId="2" applyNumberFormat="1" applyFont="1" applyFill="1" applyBorder="1" applyAlignment="1">
      <alignment horizontal="center" vertical="center"/>
    </xf>
    <xf numFmtId="0" fontId="7" fillId="0" borderId="0" xfId="0" applyFont="1" applyFill="1"/>
    <xf numFmtId="41" fontId="4" fillId="6" borderId="1" xfId="4" applyFont="1" applyFill="1" applyBorder="1" applyAlignment="1">
      <alignment horizontal="center" vertical="center" wrapText="1"/>
    </xf>
    <xf numFmtId="166" fontId="4" fillId="6" borderId="1" xfId="1" applyNumberFormat="1" applyFont="1" applyFill="1" applyBorder="1" applyAlignment="1">
      <alignment horizontal="center" vertical="center" wrapText="1"/>
    </xf>
    <xf numFmtId="165" fontId="4" fillId="6" borderId="1" xfId="1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41" fontId="5" fillId="6" borderId="1" xfId="4" applyFont="1" applyFill="1" applyBorder="1" applyAlignment="1">
      <alignment horizontal="center" vertical="center" wrapText="1"/>
    </xf>
    <xf numFmtId="10" fontId="4" fillId="6" borderId="1" xfId="2" applyNumberFormat="1" applyFont="1" applyFill="1" applyBorder="1" applyAlignment="1">
      <alignment horizontal="center" vertical="center"/>
    </xf>
    <xf numFmtId="41" fontId="6" fillId="0" borderId="0" xfId="4" applyFont="1" applyFill="1"/>
    <xf numFmtId="0" fontId="7" fillId="5" borderId="1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41" fontId="7" fillId="0" borderId="0" xfId="0" applyNumberFormat="1" applyFont="1" applyFill="1"/>
    <xf numFmtId="41" fontId="6" fillId="0" borderId="0" xfId="0" applyNumberFormat="1" applyFont="1"/>
    <xf numFmtId="10" fontId="6" fillId="0" borderId="0" xfId="2" applyNumberFormat="1" applyFont="1"/>
    <xf numFmtId="167" fontId="0" fillId="0" borderId="0" xfId="0" applyNumberFormat="1" applyFill="1"/>
    <xf numFmtId="0" fontId="5" fillId="2" borderId="1" xfId="0" applyFont="1" applyFill="1" applyBorder="1" applyAlignment="1">
      <alignment horizontal="center" vertical="center" wrapText="1"/>
    </xf>
    <xf numFmtId="41" fontId="3" fillId="2" borderId="1" xfId="4" applyFont="1" applyFill="1" applyBorder="1" applyAlignment="1">
      <alignment horizontal="center" vertical="center" wrapText="1"/>
    </xf>
    <xf numFmtId="10" fontId="2" fillId="2" borderId="1" xfId="2" applyNumberFormat="1" applyFont="1" applyFill="1" applyBorder="1" applyAlignment="1">
      <alignment horizontal="center" vertical="center"/>
    </xf>
    <xf numFmtId="0" fontId="3" fillId="2" borderId="0" xfId="0" applyFont="1" applyFill="1"/>
    <xf numFmtId="168" fontId="12" fillId="0" borderId="18" xfId="0" applyNumberFormat="1" applyFont="1" applyFill="1" applyBorder="1" applyAlignment="1">
      <alignment horizontal="right" vertical="center" wrapText="1" readingOrder="1"/>
    </xf>
    <xf numFmtId="0" fontId="13" fillId="0" borderId="18" xfId="0" applyNumberFormat="1" applyFont="1" applyFill="1" applyBorder="1" applyAlignment="1">
      <alignment horizontal="center" vertical="center" wrapText="1" readingOrder="1"/>
    </xf>
    <xf numFmtId="0" fontId="13" fillId="0" borderId="0" xfId="0" applyNumberFormat="1" applyFont="1" applyFill="1" applyBorder="1" applyAlignment="1">
      <alignment horizontal="center" vertical="center" wrapText="1" readingOrder="1"/>
    </xf>
    <xf numFmtId="0" fontId="14" fillId="0" borderId="0" xfId="0" applyFont="1" applyFill="1" applyBorder="1"/>
    <xf numFmtId="0" fontId="12" fillId="0" borderId="18" xfId="0" applyNumberFormat="1" applyFont="1" applyFill="1" applyBorder="1" applyAlignment="1">
      <alignment horizontal="center" vertical="center" wrapText="1" readingOrder="1"/>
    </xf>
    <xf numFmtId="0" fontId="12" fillId="0" borderId="18" xfId="0" applyNumberFormat="1" applyFont="1" applyFill="1" applyBorder="1" applyAlignment="1">
      <alignment horizontal="left" vertical="center" wrapText="1" readingOrder="1"/>
    </xf>
    <xf numFmtId="0" fontId="12" fillId="0" borderId="18" xfId="0" applyNumberFormat="1" applyFont="1" applyFill="1" applyBorder="1" applyAlignment="1">
      <alignment vertical="center" wrapText="1" readingOrder="1"/>
    </xf>
    <xf numFmtId="0" fontId="13" fillId="0" borderId="18" xfId="0" applyNumberFormat="1" applyFont="1" applyFill="1" applyBorder="1" applyAlignment="1">
      <alignment horizontal="left" vertical="center" wrapText="1" readingOrder="1"/>
    </xf>
    <xf numFmtId="0" fontId="15" fillId="0" borderId="18" xfId="0" applyNumberFormat="1" applyFont="1" applyFill="1" applyBorder="1" applyAlignment="1">
      <alignment horizontal="right" vertical="center" wrapText="1" readingOrder="1"/>
    </xf>
    <xf numFmtId="41" fontId="14" fillId="0" borderId="0" xfId="0" applyNumberFormat="1" applyFont="1" applyFill="1" applyBorder="1"/>
    <xf numFmtId="0" fontId="4" fillId="3" borderId="0" xfId="0" applyNumberFormat="1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5" borderId="16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</cellXfs>
  <cellStyles count="6">
    <cellStyle name="Millares" xfId="1" builtinId="3"/>
    <cellStyle name="Millares [0]" xfId="4" builtinId="6"/>
    <cellStyle name="Millares 2" xfId="5"/>
    <cellStyle name="Normal" xfId="0" builtinId="0"/>
    <cellStyle name="Normal 17" xfId="3"/>
    <cellStyle name="Porcentaje" xfId="2" builtinId="5"/>
  </cellStyles>
  <dxfs count="3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colors>
    <mruColors>
      <color rgb="FF00FF00"/>
      <color rgb="FF30BD1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</sheetPr>
  <dimension ref="B1:I25"/>
  <sheetViews>
    <sheetView showGridLines="0" zoomScaleNormal="100" zoomScaleSheetLayoutView="85" workbookViewId="0">
      <pane ySplit="5" topLeftCell="A6" activePane="bottomLeft" state="frozen"/>
      <selection pane="bottomLeft" activeCell="K20" sqref="K20"/>
    </sheetView>
  </sheetViews>
  <sheetFormatPr baseColWidth="10" defaultRowHeight="12.75" x14ac:dyDescent="0.2"/>
  <cols>
    <col min="1" max="1" width="4.140625" style="1" customWidth="1"/>
    <col min="2" max="2" width="13.28515625" style="1" customWidth="1"/>
    <col min="3" max="3" width="38.85546875" style="5" customWidth="1"/>
    <col min="4" max="4" width="20.7109375" style="6" customWidth="1"/>
    <col min="5" max="5" width="8.5703125" style="1" customWidth="1"/>
    <col min="6" max="6" width="11.42578125" style="1" customWidth="1"/>
    <col min="7" max="7" width="43.42578125" style="1" customWidth="1"/>
    <col min="8" max="8" width="21.42578125" style="1" customWidth="1"/>
    <col min="9" max="16384" width="11.42578125" style="1"/>
  </cols>
  <sheetData>
    <row r="1" spans="2:9" ht="15" customHeight="1" x14ac:dyDescent="0.2">
      <c r="B1" s="73" t="s">
        <v>30</v>
      </c>
      <c r="C1" s="73"/>
      <c r="D1" s="73"/>
      <c r="F1" s="73" t="s">
        <v>34</v>
      </c>
      <c r="G1" s="73"/>
      <c r="H1" s="73"/>
      <c r="I1" s="25"/>
    </row>
    <row r="2" spans="2:9" ht="13.5" customHeight="1" x14ac:dyDescent="0.2">
      <c r="B2" s="73" t="s">
        <v>26</v>
      </c>
      <c r="C2" s="73"/>
      <c r="D2" s="73"/>
      <c r="F2" s="73" t="s">
        <v>26</v>
      </c>
      <c r="G2" s="73"/>
      <c r="H2" s="73"/>
    </row>
    <row r="3" spans="2:9" x14ac:dyDescent="0.2">
      <c r="B3" s="73" t="s">
        <v>31</v>
      </c>
      <c r="C3" s="73"/>
      <c r="D3" s="73"/>
      <c r="F3" s="73" t="s">
        <v>27</v>
      </c>
      <c r="G3" s="73"/>
      <c r="H3" s="73"/>
    </row>
    <row r="4" spans="2:9" ht="7.5" customHeight="1" x14ac:dyDescent="0.2">
      <c r="G4" s="5"/>
      <c r="H4" s="6"/>
    </row>
    <row r="5" spans="2:9" ht="55.5" customHeight="1" x14ac:dyDescent="0.2">
      <c r="B5" s="77" t="s">
        <v>0</v>
      </c>
      <c r="C5" s="77"/>
      <c r="D5" s="7" t="s">
        <v>25</v>
      </c>
      <c r="F5" s="77" t="s">
        <v>0</v>
      </c>
      <c r="G5" s="77"/>
      <c r="H5" s="7" t="s">
        <v>28</v>
      </c>
    </row>
    <row r="6" spans="2:9" s="15" customFormat="1" ht="35.25" customHeight="1" x14ac:dyDescent="0.2">
      <c r="B6" s="2">
        <v>339</v>
      </c>
      <c r="C6" s="4" t="s">
        <v>20</v>
      </c>
      <c r="D6" s="8">
        <v>14890776746</v>
      </c>
      <c r="E6" s="16"/>
      <c r="F6" s="3">
        <v>967</v>
      </c>
      <c r="G6" s="4" t="s">
        <v>12</v>
      </c>
      <c r="H6" s="8">
        <v>7915698000</v>
      </c>
    </row>
    <row r="7" spans="2:9" s="15" customFormat="1" ht="35.25" customHeight="1" x14ac:dyDescent="0.2">
      <c r="B7" s="3">
        <v>1004</v>
      </c>
      <c r="C7" s="4" t="s">
        <v>11</v>
      </c>
      <c r="D7" s="8">
        <v>15354891000</v>
      </c>
      <c r="E7" s="16"/>
      <c r="F7" s="3">
        <v>965</v>
      </c>
      <c r="G7" s="4" t="s">
        <v>19</v>
      </c>
      <c r="H7" s="8">
        <v>169258000</v>
      </c>
    </row>
    <row r="8" spans="2:9" s="15" customFormat="1" ht="35.25" customHeight="1" x14ac:dyDescent="0.2">
      <c r="B8" s="3">
        <v>967</v>
      </c>
      <c r="C8" s="4" t="s">
        <v>12</v>
      </c>
      <c r="D8" s="8">
        <v>8438602037</v>
      </c>
      <c r="E8" s="16"/>
      <c r="F8" s="3">
        <v>6094</v>
      </c>
      <c r="G8" s="3" t="s">
        <v>13</v>
      </c>
      <c r="H8" s="8">
        <v>31105362000</v>
      </c>
    </row>
    <row r="9" spans="2:9" s="15" customFormat="1" ht="35.25" customHeight="1" x14ac:dyDescent="0.2">
      <c r="B9" s="3">
        <v>1183</v>
      </c>
      <c r="C9" s="4" t="s">
        <v>21</v>
      </c>
      <c r="D9" s="8">
        <v>3200912110</v>
      </c>
      <c r="E9" s="16"/>
      <c r="F9" s="78" t="s">
        <v>8</v>
      </c>
      <c r="G9" s="78"/>
      <c r="H9" s="9">
        <f>SUM(H6:H8)</f>
        <v>39190318000</v>
      </c>
    </row>
    <row r="10" spans="2:9" ht="35.25" customHeight="1" x14ac:dyDescent="0.2">
      <c r="B10" s="78" t="s">
        <v>7</v>
      </c>
      <c r="C10" s="78"/>
      <c r="D10" s="9">
        <f>+D9+D8+D7+D6</f>
        <v>41885181893</v>
      </c>
      <c r="E10" s="16"/>
      <c r="F10" s="77" t="s">
        <v>1</v>
      </c>
      <c r="G10" s="77"/>
      <c r="H10" s="10">
        <f>+H9</f>
        <v>39190318000</v>
      </c>
    </row>
    <row r="11" spans="2:9" s="15" customFormat="1" ht="35.25" customHeight="1" x14ac:dyDescent="0.2">
      <c r="B11" s="3">
        <v>585</v>
      </c>
      <c r="C11" s="4" t="s">
        <v>18</v>
      </c>
      <c r="D11" s="8">
        <v>2639057000</v>
      </c>
      <c r="E11" s="16"/>
      <c r="F11" s="2">
        <v>339</v>
      </c>
      <c r="G11" s="24" t="s">
        <v>20</v>
      </c>
      <c r="H11" s="8">
        <v>20379923000</v>
      </c>
    </row>
    <row r="12" spans="2:9" ht="35.25" customHeight="1" x14ac:dyDescent="0.2">
      <c r="B12" s="3">
        <v>965</v>
      </c>
      <c r="C12" s="4" t="s">
        <v>19</v>
      </c>
      <c r="D12" s="8">
        <v>315805000</v>
      </c>
      <c r="E12" s="16"/>
      <c r="F12" s="3">
        <v>1004</v>
      </c>
      <c r="G12" s="4" t="s">
        <v>11</v>
      </c>
      <c r="H12" s="8">
        <v>17489714000</v>
      </c>
    </row>
    <row r="13" spans="2:9" s="15" customFormat="1" ht="35.25" customHeight="1" x14ac:dyDescent="0.2">
      <c r="B13" s="3">
        <v>6094</v>
      </c>
      <c r="C13" s="3" t="s">
        <v>13</v>
      </c>
      <c r="D13" s="8">
        <v>19683713000</v>
      </c>
      <c r="E13" s="16"/>
      <c r="F13" s="3">
        <v>1183</v>
      </c>
      <c r="G13" s="4" t="s">
        <v>21</v>
      </c>
      <c r="H13" s="8">
        <v>1889555000</v>
      </c>
    </row>
    <row r="14" spans="2:9" ht="35.25" customHeight="1" x14ac:dyDescent="0.2">
      <c r="B14" s="78" t="s">
        <v>8</v>
      </c>
      <c r="C14" s="78"/>
      <c r="D14" s="9">
        <f>+D13+D12+D11</f>
        <v>22638575000</v>
      </c>
      <c r="E14" s="16"/>
      <c r="F14" s="3">
        <v>585</v>
      </c>
      <c r="G14" s="4" t="s">
        <v>18</v>
      </c>
      <c r="H14" s="8">
        <v>2843569000</v>
      </c>
    </row>
    <row r="15" spans="2:9" ht="21" customHeight="1" x14ac:dyDescent="0.2">
      <c r="B15" s="77" t="s">
        <v>1</v>
      </c>
      <c r="C15" s="77"/>
      <c r="D15" s="10">
        <f>+D10+D14</f>
        <v>64523756893</v>
      </c>
      <c r="E15" s="16"/>
      <c r="F15" s="78" t="s">
        <v>7</v>
      </c>
      <c r="G15" s="78"/>
      <c r="H15" s="9">
        <f>SUM(H11:H14)</f>
        <v>42602761000</v>
      </c>
    </row>
    <row r="16" spans="2:9" ht="35.25" customHeight="1" x14ac:dyDescent="0.2">
      <c r="B16" s="3">
        <v>6219</v>
      </c>
      <c r="C16" s="2" t="s">
        <v>14</v>
      </c>
      <c r="D16" s="8">
        <v>16626000000</v>
      </c>
      <c r="E16" s="16"/>
      <c r="F16" s="3">
        <v>6219</v>
      </c>
      <c r="G16" s="2" t="s">
        <v>14</v>
      </c>
      <c r="H16" s="8">
        <v>21522370000</v>
      </c>
    </row>
    <row r="17" spans="2:8" ht="35.25" customHeight="1" x14ac:dyDescent="0.2">
      <c r="B17" s="3">
        <v>1044</v>
      </c>
      <c r="C17" s="2" t="s">
        <v>15</v>
      </c>
      <c r="D17" s="8">
        <v>17829168607</v>
      </c>
      <c r="E17" s="16"/>
      <c r="F17" s="3">
        <v>1044</v>
      </c>
      <c r="G17" s="2" t="s">
        <v>15</v>
      </c>
      <c r="H17" s="8">
        <v>19786331000</v>
      </c>
    </row>
    <row r="18" spans="2:8" ht="35.25" customHeight="1" x14ac:dyDescent="0.2">
      <c r="B18" s="3">
        <v>7132</v>
      </c>
      <c r="C18" s="2" t="s">
        <v>16</v>
      </c>
      <c r="D18" s="8">
        <v>21318552000</v>
      </c>
      <c r="E18" s="16"/>
      <c r="F18" s="3">
        <v>7132</v>
      </c>
      <c r="G18" s="2" t="s">
        <v>16</v>
      </c>
      <c r="H18" s="8">
        <v>30883680000</v>
      </c>
    </row>
    <row r="19" spans="2:8" ht="35.25" customHeight="1" x14ac:dyDescent="0.2">
      <c r="B19" s="3">
        <v>1032</v>
      </c>
      <c r="C19" s="2" t="s">
        <v>17</v>
      </c>
      <c r="D19" s="8">
        <v>208359322463</v>
      </c>
      <c r="E19" s="16"/>
      <c r="F19" s="3">
        <v>1032</v>
      </c>
      <c r="G19" s="2" t="s">
        <v>17</v>
      </c>
      <c r="H19" s="8">
        <v>279416422000</v>
      </c>
    </row>
    <row r="20" spans="2:8" ht="30" customHeight="1" x14ac:dyDescent="0.2">
      <c r="B20" s="78" t="s">
        <v>22</v>
      </c>
      <c r="C20" s="78"/>
      <c r="D20" s="9">
        <f>SUM(D16:D19)</f>
        <v>264133043070</v>
      </c>
      <c r="E20" s="16"/>
      <c r="F20" s="78" t="s">
        <v>29</v>
      </c>
      <c r="G20" s="78"/>
      <c r="H20" s="9">
        <f>SUM(H16:H19)</f>
        <v>351608803000</v>
      </c>
    </row>
    <row r="21" spans="2:8" s="21" customFormat="1" ht="13.5" customHeight="1" x14ac:dyDescent="0.2">
      <c r="B21" s="19"/>
      <c r="C21" s="19"/>
      <c r="D21" s="20"/>
      <c r="E21" s="22"/>
      <c r="F21" s="77" t="s">
        <v>22</v>
      </c>
      <c r="G21" s="77"/>
      <c r="H21" s="10">
        <f>+H15+H20</f>
        <v>394211564000</v>
      </c>
    </row>
    <row r="22" spans="2:8" ht="26.25" customHeight="1" x14ac:dyDescent="0.2">
      <c r="B22" s="77" t="s">
        <v>10</v>
      </c>
      <c r="C22" s="77"/>
      <c r="D22" s="10">
        <f>+D15+D20</f>
        <v>328656799963</v>
      </c>
      <c r="F22" s="74" t="s">
        <v>10</v>
      </c>
      <c r="G22" s="75"/>
      <c r="H22" s="10">
        <f>+H21+H10</f>
        <v>433401882000</v>
      </c>
    </row>
    <row r="23" spans="2:8" ht="18.75" customHeight="1" x14ac:dyDescent="0.2">
      <c r="B23" s="76" t="s">
        <v>32</v>
      </c>
      <c r="C23" s="76"/>
      <c r="D23" s="76"/>
      <c r="F23" s="76" t="s">
        <v>33</v>
      </c>
      <c r="G23" s="76"/>
      <c r="H23" s="76"/>
    </row>
    <row r="24" spans="2:8" x14ac:dyDescent="0.2">
      <c r="D24" s="23">
        <v>12</v>
      </c>
    </row>
    <row r="25" spans="2:8" x14ac:dyDescent="0.2">
      <c r="G25" s="5"/>
      <c r="H25" s="6"/>
    </row>
  </sheetData>
  <autoFilter ref="B5:E20">
    <filterColumn colId="0" showButton="0"/>
  </autoFilter>
  <mergeCells count="21">
    <mergeCell ref="F9:G9"/>
    <mergeCell ref="F10:G10"/>
    <mergeCell ref="F15:G15"/>
    <mergeCell ref="F20:G20"/>
    <mergeCell ref="B14:C14"/>
    <mergeCell ref="F1:H1"/>
    <mergeCell ref="F22:G22"/>
    <mergeCell ref="B23:D23"/>
    <mergeCell ref="F23:H23"/>
    <mergeCell ref="B1:D1"/>
    <mergeCell ref="B2:D2"/>
    <mergeCell ref="B3:D3"/>
    <mergeCell ref="B5:C5"/>
    <mergeCell ref="B10:C10"/>
    <mergeCell ref="F21:G21"/>
    <mergeCell ref="B15:C15"/>
    <mergeCell ref="B20:C20"/>
    <mergeCell ref="B22:C22"/>
    <mergeCell ref="F2:H2"/>
    <mergeCell ref="F3:H3"/>
    <mergeCell ref="F5:G5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3"/>
  <sheetViews>
    <sheetView showGridLines="0" zoomScaleNormal="100" zoomScaleSheetLayoutView="85" workbookViewId="0">
      <pane ySplit="5" topLeftCell="A6" activePane="bottomLeft" state="frozen"/>
      <selection pane="bottomLeft" activeCell="D15" sqref="D15"/>
    </sheetView>
  </sheetViews>
  <sheetFormatPr baseColWidth="10" defaultRowHeight="12" x14ac:dyDescent="0.2"/>
  <cols>
    <col min="1" max="1" width="13.5703125" style="26" customWidth="1"/>
    <col min="2" max="2" width="47.42578125" style="26" customWidth="1"/>
    <col min="3" max="3" width="23.5703125" style="26" customWidth="1"/>
    <col min="4" max="5" width="16.7109375" style="26" customWidth="1"/>
    <col min="6" max="6" width="13" style="26" customWidth="1"/>
    <col min="7" max="7" width="16.7109375" style="26" customWidth="1"/>
    <col min="8" max="8" width="12" style="26" customWidth="1"/>
    <col min="9" max="9" width="14.42578125" style="26" customWidth="1"/>
    <col min="10" max="10" width="11.5703125" style="26" customWidth="1"/>
    <col min="11" max="11" width="17" style="26" bestFit="1" customWidth="1"/>
    <col min="12" max="12" width="20.42578125" style="26" customWidth="1"/>
    <col min="13" max="13" width="21.42578125" style="26" bestFit="1" customWidth="1"/>
    <col min="14" max="14" width="13.42578125" style="26" bestFit="1" customWidth="1"/>
    <col min="15" max="16384" width="11.42578125" style="26"/>
  </cols>
  <sheetData>
    <row r="1" spans="1:14" x14ac:dyDescent="0.2">
      <c r="A1" s="79" t="s">
        <v>9</v>
      </c>
      <c r="B1" s="79"/>
      <c r="C1" s="79"/>
      <c r="D1" s="79"/>
      <c r="E1" s="79"/>
      <c r="F1" s="79"/>
      <c r="G1" s="79"/>
      <c r="H1" s="79"/>
      <c r="I1" s="79"/>
      <c r="J1" s="79"/>
    </row>
    <row r="2" spans="1:14" ht="13.5" customHeight="1" x14ac:dyDescent="0.2">
      <c r="A2" s="79" t="s">
        <v>44</v>
      </c>
      <c r="B2" s="79"/>
      <c r="C2" s="79"/>
      <c r="D2" s="79"/>
      <c r="E2" s="79"/>
      <c r="F2" s="79"/>
      <c r="G2" s="79"/>
      <c r="H2" s="79"/>
      <c r="I2" s="79"/>
      <c r="J2" s="79"/>
    </row>
    <row r="3" spans="1:14" x14ac:dyDescent="0.2">
      <c r="A3" s="79" t="s">
        <v>59</v>
      </c>
      <c r="B3" s="79"/>
      <c r="C3" s="79"/>
      <c r="D3" s="79"/>
      <c r="E3" s="79"/>
      <c r="F3" s="79"/>
      <c r="G3" s="79"/>
      <c r="H3" s="79"/>
      <c r="I3" s="79"/>
      <c r="J3" s="79"/>
    </row>
    <row r="4" spans="1:14" ht="7.5" customHeight="1" thickBot="1" x14ac:dyDescent="0.25"/>
    <row r="5" spans="1:14" ht="38.25" customHeight="1" thickBot="1" x14ac:dyDescent="0.25">
      <c r="A5" s="80" t="s">
        <v>0</v>
      </c>
      <c r="B5" s="81"/>
      <c r="C5" s="54" t="s">
        <v>60</v>
      </c>
      <c r="D5" s="37" t="s">
        <v>39</v>
      </c>
      <c r="E5" s="37" t="s">
        <v>2</v>
      </c>
      <c r="F5" s="38" t="s">
        <v>3</v>
      </c>
      <c r="G5" s="37" t="s">
        <v>4</v>
      </c>
      <c r="H5" s="38" t="s">
        <v>37</v>
      </c>
      <c r="I5" s="37" t="s">
        <v>5</v>
      </c>
      <c r="J5" s="39" t="s">
        <v>6</v>
      </c>
    </row>
    <row r="6" spans="1:14" s="28" customFormat="1" ht="39" customHeight="1" x14ac:dyDescent="0.25">
      <c r="A6" s="41" t="s">
        <v>42</v>
      </c>
      <c r="B6" s="18" t="s">
        <v>43</v>
      </c>
      <c r="C6" s="18" t="s">
        <v>56</v>
      </c>
      <c r="D6" s="17">
        <v>5681593590</v>
      </c>
      <c r="E6" s="30">
        <v>34494446</v>
      </c>
      <c r="F6" s="29">
        <f>+E6/D6</f>
        <v>6.0712624818347839E-3</v>
      </c>
      <c r="G6" s="30">
        <v>0</v>
      </c>
      <c r="H6" s="29">
        <f>+G6/D6</f>
        <v>0</v>
      </c>
      <c r="I6" s="30">
        <v>0</v>
      </c>
      <c r="J6" s="42">
        <v>0</v>
      </c>
      <c r="K6" s="58"/>
      <c r="L6" s="58"/>
      <c r="M6" s="58"/>
      <c r="N6" s="58"/>
    </row>
    <row r="7" spans="1:14" s="28" customFormat="1" ht="44.25" customHeight="1" x14ac:dyDescent="0.2">
      <c r="A7" s="41" t="s">
        <v>45</v>
      </c>
      <c r="B7" s="18" t="s">
        <v>46</v>
      </c>
      <c r="C7" s="18" t="s">
        <v>57</v>
      </c>
      <c r="D7" s="17">
        <v>1705906410</v>
      </c>
      <c r="E7" s="30">
        <v>65000000</v>
      </c>
      <c r="F7" s="29">
        <f t="shared" ref="F7:F8" si="0">+E7/D7</f>
        <v>3.8102910932845374E-2</v>
      </c>
      <c r="G7" s="30">
        <v>0</v>
      </c>
      <c r="H7" s="29">
        <f t="shared" ref="H7:H8" si="1">+G7/D7</f>
        <v>0</v>
      </c>
      <c r="I7" s="30">
        <v>0</v>
      </c>
      <c r="J7" s="42">
        <v>0</v>
      </c>
      <c r="K7" s="52"/>
      <c r="L7" s="52"/>
      <c r="M7" s="52"/>
      <c r="N7" s="52"/>
    </row>
    <row r="8" spans="1:14" s="28" customFormat="1" ht="40.5" customHeight="1" x14ac:dyDescent="0.2">
      <c r="A8" s="40" t="s">
        <v>47</v>
      </c>
      <c r="B8" s="34" t="s">
        <v>48</v>
      </c>
      <c r="C8" s="18" t="s">
        <v>57</v>
      </c>
      <c r="D8" s="35">
        <v>1765000000</v>
      </c>
      <c r="E8" s="36">
        <v>0</v>
      </c>
      <c r="F8" s="29">
        <f t="shared" si="0"/>
        <v>0</v>
      </c>
      <c r="G8" s="36">
        <v>0</v>
      </c>
      <c r="H8" s="29">
        <f t="shared" si="1"/>
        <v>0</v>
      </c>
      <c r="I8" s="30">
        <v>0</v>
      </c>
      <c r="J8" s="42">
        <v>0</v>
      </c>
      <c r="K8" s="52"/>
      <c r="L8" s="52"/>
      <c r="M8" s="52"/>
      <c r="N8" s="52"/>
    </row>
    <row r="9" spans="1:14" s="28" customFormat="1" ht="32.25" customHeight="1" x14ac:dyDescent="0.2">
      <c r="A9" s="41" t="s">
        <v>49</v>
      </c>
      <c r="B9" s="18" t="s">
        <v>50</v>
      </c>
      <c r="C9" s="18" t="s">
        <v>55</v>
      </c>
      <c r="D9" s="17">
        <v>2512000000</v>
      </c>
      <c r="E9" s="30">
        <v>88259219</v>
      </c>
      <c r="F9" s="29">
        <f>+E9/D9</f>
        <v>3.5135039410828024E-2</v>
      </c>
      <c r="G9" s="30">
        <v>77258819</v>
      </c>
      <c r="H9" s="29">
        <f>+G9/D9</f>
        <v>3.075589928343949E-2</v>
      </c>
      <c r="I9" s="30">
        <v>0</v>
      </c>
      <c r="J9" s="42">
        <f>+I9/G9</f>
        <v>0</v>
      </c>
      <c r="K9" s="52"/>
      <c r="L9" s="52"/>
      <c r="M9" s="52"/>
      <c r="N9" s="52"/>
    </row>
    <row r="10" spans="1:14" s="28" customFormat="1" ht="32.25" customHeight="1" x14ac:dyDescent="0.2">
      <c r="A10" s="41" t="s">
        <v>51</v>
      </c>
      <c r="B10" s="18" t="s">
        <v>52</v>
      </c>
      <c r="C10" s="18" t="s">
        <v>58</v>
      </c>
      <c r="D10" s="17">
        <v>5910000000</v>
      </c>
      <c r="E10" s="30">
        <v>868769770</v>
      </c>
      <c r="F10" s="29">
        <f>+E10/D10</f>
        <v>0.14699996108291033</v>
      </c>
      <c r="G10" s="30">
        <v>752877213</v>
      </c>
      <c r="H10" s="29">
        <f>+G10/D10</f>
        <v>0.12739039137055838</v>
      </c>
      <c r="I10" s="30">
        <v>0</v>
      </c>
      <c r="J10" s="42">
        <f>+I10/G10</f>
        <v>0</v>
      </c>
      <c r="K10" s="52"/>
      <c r="L10" s="52"/>
      <c r="M10" s="52"/>
      <c r="N10" s="52"/>
    </row>
    <row r="11" spans="1:14" s="28" customFormat="1" ht="32.25" customHeight="1" x14ac:dyDescent="0.2">
      <c r="A11" s="41" t="s">
        <v>53</v>
      </c>
      <c r="B11" s="18" t="s">
        <v>54</v>
      </c>
      <c r="C11" s="18" t="s">
        <v>58</v>
      </c>
      <c r="D11" s="17">
        <v>909500000</v>
      </c>
      <c r="E11" s="30">
        <v>219555380</v>
      </c>
      <c r="F11" s="29">
        <f>+E11/D11</f>
        <v>0.24140228697086311</v>
      </c>
      <c r="G11" s="30">
        <v>148277690</v>
      </c>
      <c r="H11" s="29">
        <f>+G11/D11</f>
        <v>0.16303209455744916</v>
      </c>
      <c r="I11" s="30">
        <v>0</v>
      </c>
      <c r="J11" s="42">
        <f>+I11/G11</f>
        <v>0</v>
      </c>
      <c r="K11" s="52"/>
      <c r="L11" s="52"/>
      <c r="M11" s="52"/>
      <c r="N11" s="52"/>
    </row>
    <row r="12" spans="1:14" s="45" customFormat="1" ht="19.5" customHeight="1" x14ac:dyDescent="0.2">
      <c r="A12" s="82"/>
      <c r="B12" s="83"/>
      <c r="C12" s="53"/>
      <c r="D12" s="33">
        <f>SUM(D6:D11)</f>
        <v>18484000000</v>
      </c>
      <c r="E12" s="33">
        <f>SUM(E6:E11)</f>
        <v>1276078815</v>
      </c>
      <c r="F12" s="43">
        <f>+E12/D12</f>
        <v>6.9036940867777535E-2</v>
      </c>
      <c r="G12" s="33">
        <f>SUM(G6:G11)</f>
        <v>978413722</v>
      </c>
      <c r="H12" s="43">
        <f>+G12/D12</f>
        <v>5.2933008115126599E-2</v>
      </c>
      <c r="I12" s="33">
        <f>SUM(I6:I11)</f>
        <v>0</v>
      </c>
      <c r="J12" s="44">
        <f>+I12/G12</f>
        <v>0</v>
      </c>
      <c r="L12" s="55"/>
    </row>
    <row r="13" spans="1:14" ht="13.5" customHeight="1" x14ac:dyDescent="0.2">
      <c r="A13" s="32" t="s">
        <v>137</v>
      </c>
    </row>
    <row r="14" spans="1:14" ht="13.5" customHeight="1" x14ac:dyDescent="0.2"/>
    <row r="15" spans="1:14" x14ac:dyDescent="0.2">
      <c r="D15" s="57"/>
    </row>
    <row r="16" spans="1:14" x14ac:dyDescent="0.2">
      <c r="D16" s="56"/>
    </row>
    <row r="17" spans="1:10" s="27" customFormat="1" x14ac:dyDescent="0.2">
      <c r="A17" s="26"/>
      <c r="B17" s="26"/>
      <c r="C17" s="26"/>
      <c r="D17" s="26"/>
      <c r="E17" s="26"/>
      <c r="F17" s="26"/>
      <c r="G17" s="26"/>
      <c r="H17" s="26"/>
      <c r="I17" s="26"/>
      <c r="J17" s="26"/>
    </row>
    <row r="23" spans="1:10" s="27" customFormat="1" x14ac:dyDescent="0.2">
      <c r="A23" s="26"/>
      <c r="B23" s="26"/>
      <c r="C23" s="26"/>
      <c r="D23" s="26"/>
      <c r="E23" s="26"/>
      <c r="F23" s="26"/>
      <c r="G23" s="26"/>
      <c r="H23" s="26"/>
      <c r="I23" s="26"/>
      <c r="J23" s="26"/>
    </row>
  </sheetData>
  <mergeCells count="5">
    <mergeCell ref="A1:J1"/>
    <mergeCell ref="A2:J2"/>
    <mergeCell ref="A3:J3"/>
    <mergeCell ref="A5:B5"/>
    <mergeCell ref="A12:B12"/>
  </mergeCells>
  <conditionalFormatting sqref="F5 H5 J5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80" orientation="landscape" r:id="rId1"/>
  <ignoredErrors>
    <ignoredError sqref="F12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zoomScaleNormal="100" zoomScaleSheetLayoutView="85" workbookViewId="0">
      <selection activeCell="F13" sqref="F13"/>
    </sheetView>
  </sheetViews>
  <sheetFormatPr baseColWidth="10" defaultRowHeight="12.75" x14ac:dyDescent="0.2"/>
  <cols>
    <col min="1" max="1" width="31.28515625" style="11" customWidth="1"/>
    <col min="2" max="3" width="20.140625" style="11" customWidth="1"/>
    <col min="4" max="4" width="14.85546875" style="11" customWidth="1"/>
    <col min="5" max="5" width="17.42578125" style="11" customWidth="1"/>
    <col min="6" max="8" width="14.85546875" style="11" customWidth="1"/>
    <col min="9" max="16384" width="11.42578125" style="11"/>
  </cols>
  <sheetData>
    <row r="1" spans="1:8" ht="18.75" customHeight="1" x14ac:dyDescent="0.2">
      <c r="A1" s="84" t="s">
        <v>38</v>
      </c>
      <c r="B1" s="85"/>
      <c r="C1" s="85"/>
      <c r="D1" s="85"/>
      <c r="E1" s="85"/>
      <c r="F1" s="85"/>
      <c r="G1" s="85"/>
      <c r="H1" s="86"/>
    </row>
    <row r="2" spans="1:8" ht="16.5" customHeight="1" x14ac:dyDescent="0.2">
      <c r="A2" s="87" t="s">
        <v>62</v>
      </c>
      <c r="B2" s="88"/>
      <c r="C2" s="88"/>
      <c r="D2" s="88"/>
      <c r="E2" s="88"/>
      <c r="F2" s="88"/>
      <c r="G2" s="88"/>
      <c r="H2" s="89"/>
    </row>
    <row r="3" spans="1:8" ht="20.25" customHeight="1" x14ac:dyDescent="0.2"/>
    <row r="4" spans="1:8" ht="36" customHeight="1" x14ac:dyDescent="0.2">
      <c r="A4" s="46" t="s">
        <v>23</v>
      </c>
      <c r="B4" s="46" t="s">
        <v>39</v>
      </c>
      <c r="C4" s="46" t="s">
        <v>2</v>
      </c>
      <c r="D4" s="47" t="s">
        <v>3</v>
      </c>
      <c r="E4" s="46" t="s">
        <v>4</v>
      </c>
      <c r="F4" s="48" t="s">
        <v>37</v>
      </c>
      <c r="G4" s="46" t="s">
        <v>5</v>
      </c>
      <c r="H4" s="47" t="s">
        <v>6</v>
      </c>
    </row>
    <row r="5" spans="1:8" s="62" customFormat="1" ht="37.5" customHeight="1" x14ac:dyDescent="0.2">
      <c r="A5" s="59" t="s">
        <v>35</v>
      </c>
      <c r="B5" s="60">
        <v>12153000000</v>
      </c>
      <c r="C5" s="60">
        <v>8102875751</v>
      </c>
      <c r="D5" s="61">
        <f>+C5/B5</f>
        <v>0.66673872714556082</v>
      </c>
      <c r="E5" s="60">
        <v>379040035</v>
      </c>
      <c r="F5" s="61">
        <f>+E5/B5</f>
        <v>3.1189009709536739E-2</v>
      </c>
      <c r="G5" s="60">
        <v>379040035</v>
      </c>
      <c r="H5" s="61">
        <f>+G5/E5</f>
        <v>1</v>
      </c>
    </row>
    <row r="6" spans="1:8" s="62" customFormat="1" ht="42.75" customHeight="1" x14ac:dyDescent="0.2">
      <c r="A6" s="59" t="s">
        <v>36</v>
      </c>
      <c r="B6" s="60">
        <v>2759000000</v>
      </c>
      <c r="C6" s="60">
        <v>940690984</v>
      </c>
      <c r="D6" s="61">
        <f>+C6/B6</f>
        <v>0.34095360057992025</v>
      </c>
      <c r="E6" s="60">
        <v>682485914</v>
      </c>
      <c r="F6" s="61">
        <f>+E6/B6</f>
        <v>0.24736713084450887</v>
      </c>
      <c r="G6" s="60">
        <v>23300282</v>
      </c>
      <c r="H6" s="61">
        <f>+G6/E6</f>
        <v>3.4140311942027858E-2</v>
      </c>
    </row>
    <row r="7" spans="1:8" ht="35.25" customHeight="1" x14ac:dyDescent="0.2">
      <c r="A7" s="31" t="s">
        <v>40</v>
      </c>
      <c r="B7" s="13">
        <v>1068000000</v>
      </c>
      <c r="C7" s="13">
        <v>0</v>
      </c>
      <c r="D7" s="14">
        <f>+C7/B7</f>
        <v>0</v>
      </c>
      <c r="E7" s="13">
        <v>0</v>
      </c>
      <c r="F7" s="14">
        <f>+E7/B7</f>
        <v>0</v>
      </c>
      <c r="G7" s="13">
        <v>0</v>
      </c>
      <c r="H7" s="14">
        <v>0</v>
      </c>
    </row>
    <row r="8" spans="1:8" ht="41.25" customHeight="1" x14ac:dyDescent="0.2">
      <c r="A8" s="31" t="s">
        <v>41</v>
      </c>
      <c r="B8" s="13">
        <v>100000000</v>
      </c>
      <c r="C8" s="13">
        <v>0</v>
      </c>
      <c r="D8" s="14">
        <f>+C8/B8</f>
        <v>0</v>
      </c>
      <c r="E8" s="13">
        <v>0</v>
      </c>
      <c r="F8" s="14">
        <f>+E8/B8</f>
        <v>0</v>
      </c>
      <c r="G8" s="13">
        <v>0</v>
      </c>
      <c r="H8" s="14">
        <v>0</v>
      </c>
    </row>
    <row r="9" spans="1:8" s="12" customFormat="1" ht="21.75" customHeight="1" x14ac:dyDescent="0.2">
      <c r="A9" s="49" t="s">
        <v>24</v>
      </c>
      <c r="B9" s="50">
        <f>SUM(B5:B8)</f>
        <v>16080000000</v>
      </c>
      <c r="C9" s="50">
        <f>SUM(C5:C8)</f>
        <v>9043566735</v>
      </c>
      <c r="D9" s="51">
        <f>+C9/B9</f>
        <v>0.56241086660447759</v>
      </c>
      <c r="E9" s="50">
        <f>SUM(E5:E7)</f>
        <v>1061525949</v>
      </c>
      <c r="F9" s="51">
        <f>+E9/B9</f>
        <v>6.60152953358209E-2</v>
      </c>
      <c r="G9" s="50">
        <f>SUM(G5:G8)</f>
        <v>402340317</v>
      </c>
      <c r="H9" s="51">
        <f>+G9/E9</f>
        <v>0.37902070823517853</v>
      </c>
    </row>
    <row r="10" spans="1:8" x14ac:dyDescent="0.2">
      <c r="A10" s="32" t="s">
        <v>61</v>
      </c>
    </row>
  </sheetData>
  <mergeCells count="2">
    <mergeCell ref="A1:H1"/>
    <mergeCell ref="A2:H2"/>
  </mergeCells>
  <pageMargins left="0.70866141732283472" right="0.70866141732283472" top="0.74803149606299213" bottom="0.74803149606299213" header="0.31496062992125984" footer="0.31496062992125984"/>
  <pageSetup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27"/>
  <sheetViews>
    <sheetView workbookViewId="0">
      <selection activeCell="B3" sqref="B3"/>
    </sheetView>
  </sheetViews>
  <sheetFormatPr baseColWidth="10" defaultRowHeight="15" x14ac:dyDescent="0.25"/>
  <cols>
    <col min="1" max="1" width="13.42578125" style="66" customWidth="1"/>
    <col min="2" max="2" width="27" style="66" customWidth="1"/>
    <col min="3" max="3" width="21.5703125" style="66" customWidth="1"/>
    <col min="4" max="11" width="5.42578125" style="66" customWidth="1"/>
    <col min="12" max="12" width="7" style="66" customWidth="1"/>
    <col min="13" max="13" width="9.5703125" style="66" customWidth="1"/>
    <col min="14" max="14" width="8" style="66" customWidth="1"/>
    <col min="15" max="15" width="9.5703125" style="66" customWidth="1"/>
    <col min="16" max="16" width="27.5703125" style="66" customWidth="1"/>
    <col min="17" max="27" width="18.85546875" style="66" customWidth="1"/>
    <col min="28" max="28" width="0" style="66" hidden="1" customWidth="1"/>
    <col min="29" max="29" width="6.42578125" style="66" customWidth="1"/>
    <col min="30" max="16384" width="11.42578125" style="66"/>
  </cols>
  <sheetData>
    <row r="1" spans="1:27" x14ac:dyDescent="0.25">
      <c r="A1" s="64" t="s">
        <v>63</v>
      </c>
      <c r="B1" s="64">
        <v>2019</v>
      </c>
      <c r="C1" s="65" t="s">
        <v>64</v>
      </c>
      <c r="D1" s="65" t="s">
        <v>64</v>
      </c>
      <c r="E1" s="65" t="s">
        <v>64</v>
      </c>
      <c r="F1" s="65" t="s">
        <v>64</v>
      </c>
      <c r="G1" s="65" t="s">
        <v>64</v>
      </c>
      <c r="H1" s="65" t="s">
        <v>64</v>
      </c>
      <c r="I1" s="65" t="s">
        <v>64</v>
      </c>
      <c r="J1" s="65" t="s">
        <v>64</v>
      </c>
      <c r="K1" s="65" t="s">
        <v>64</v>
      </c>
      <c r="L1" s="65" t="s">
        <v>64</v>
      </c>
      <c r="M1" s="65" t="s">
        <v>64</v>
      </c>
      <c r="N1" s="65" t="s">
        <v>64</v>
      </c>
      <c r="O1" s="65" t="s">
        <v>64</v>
      </c>
      <c r="P1" s="65" t="s">
        <v>64</v>
      </c>
      <c r="Q1" s="65" t="s">
        <v>64</v>
      </c>
      <c r="R1" s="65" t="s">
        <v>64</v>
      </c>
      <c r="S1" s="65" t="s">
        <v>64</v>
      </c>
      <c r="T1" s="65" t="s">
        <v>64</v>
      </c>
      <c r="U1" s="65" t="s">
        <v>64</v>
      </c>
      <c r="V1" s="65" t="s">
        <v>64</v>
      </c>
      <c r="W1" s="65" t="s">
        <v>64</v>
      </c>
      <c r="X1" s="65" t="s">
        <v>64</v>
      </c>
      <c r="Y1" s="65" t="s">
        <v>64</v>
      </c>
      <c r="Z1" s="65" t="s">
        <v>64</v>
      </c>
      <c r="AA1" s="65" t="s">
        <v>64</v>
      </c>
    </row>
    <row r="2" spans="1:27" x14ac:dyDescent="0.25">
      <c r="A2" s="64" t="s">
        <v>65</v>
      </c>
      <c r="B2" s="64" t="s">
        <v>66</v>
      </c>
      <c r="C2" s="65" t="s">
        <v>64</v>
      </c>
      <c r="D2" s="65" t="s">
        <v>64</v>
      </c>
      <c r="E2" s="65" t="s">
        <v>64</v>
      </c>
      <c r="F2" s="65" t="s">
        <v>64</v>
      </c>
      <c r="G2" s="65" t="s">
        <v>64</v>
      </c>
      <c r="H2" s="65" t="s">
        <v>64</v>
      </c>
      <c r="I2" s="65" t="s">
        <v>64</v>
      </c>
      <c r="J2" s="65" t="s">
        <v>64</v>
      </c>
      <c r="K2" s="65" t="s">
        <v>64</v>
      </c>
      <c r="L2" s="65" t="s">
        <v>64</v>
      </c>
      <c r="M2" s="65" t="s">
        <v>64</v>
      </c>
      <c r="N2" s="65" t="s">
        <v>64</v>
      </c>
      <c r="O2" s="65" t="s">
        <v>64</v>
      </c>
      <c r="P2" s="65" t="s">
        <v>64</v>
      </c>
      <c r="Q2" s="65" t="s">
        <v>64</v>
      </c>
      <c r="R2" s="65" t="s">
        <v>64</v>
      </c>
      <c r="S2" s="65" t="s">
        <v>64</v>
      </c>
      <c r="T2" s="65" t="s">
        <v>64</v>
      </c>
      <c r="U2" s="65" t="s">
        <v>64</v>
      </c>
      <c r="V2" s="65" t="s">
        <v>64</v>
      </c>
      <c r="W2" s="65" t="s">
        <v>64</v>
      </c>
      <c r="X2" s="65" t="s">
        <v>64</v>
      </c>
      <c r="Y2" s="65" t="s">
        <v>64</v>
      </c>
      <c r="Z2" s="65" t="s">
        <v>64</v>
      </c>
      <c r="AA2" s="65" t="s">
        <v>64</v>
      </c>
    </row>
    <row r="3" spans="1:27" x14ac:dyDescent="0.25">
      <c r="A3" s="64" t="s">
        <v>67</v>
      </c>
      <c r="B3" s="64" t="s">
        <v>68</v>
      </c>
      <c r="C3" s="65" t="s">
        <v>64</v>
      </c>
      <c r="D3" s="65" t="s">
        <v>64</v>
      </c>
      <c r="E3" s="65" t="s">
        <v>64</v>
      </c>
      <c r="F3" s="65" t="s">
        <v>64</v>
      </c>
      <c r="G3" s="65" t="s">
        <v>64</v>
      </c>
      <c r="H3" s="65" t="s">
        <v>64</v>
      </c>
      <c r="I3" s="65" t="s">
        <v>64</v>
      </c>
      <c r="J3" s="65" t="s">
        <v>64</v>
      </c>
      <c r="K3" s="65" t="s">
        <v>64</v>
      </c>
      <c r="L3" s="65" t="s">
        <v>64</v>
      </c>
      <c r="M3" s="65" t="s">
        <v>64</v>
      </c>
      <c r="N3" s="65" t="s">
        <v>64</v>
      </c>
      <c r="O3" s="65" t="s">
        <v>64</v>
      </c>
      <c r="P3" s="65" t="s">
        <v>64</v>
      </c>
      <c r="Q3" s="65" t="s">
        <v>64</v>
      </c>
      <c r="R3" s="65" t="s">
        <v>64</v>
      </c>
      <c r="S3" s="65" t="s">
        <v>64</v>
      </c>
      <c r="T3" s="65" t="s">
        <v>64</v>
      </c>
      <c r="U3" s="65" t="s">
        <v>64</v>
      </c>
      <c r="V3" s="65" t="s">
        <v>64</v>
      </c>
      <c r="W3" s="65" t="s">
        <v>64</v>
      </c>
      <c r="X3" s="65" t="s">
        <v>64</v>
      </c>
      <c r="Y3" s="65" t="s">
        <v>64</v>
      </c>
      <c r="Z3" s="65" t="s">
        <v>64</v>
      </c>
      <c r="AA3" s="65" t="s">
        <v>64</v>
      </c>
    </row>
    <row r="4" spans="1:27" ht="24" x14ac:dyDescent="0.25">
      <c r="A4" s="64" t="s">
        <v>69</v>
      </c>
      <c r="B4" s="64" t="s">
        <v>70</v>
      </c>
      <c r="C4" s="64" t="s">
        <v>23</v>
      </c>
      <c r="D4" s="64" t="s">
        <v>71</v>
      </c>
      <c r="E4" s="64" t="s">
        <v>72</v>
      </c>
      <c r="F4" s="64" t="s">
        <v>73</v>
      </c>
      <c r="G4" s="64" t="s">
        <v>74</v>
      </c>
      <c r="H4" s="64" t="s">
        <v>75</v>
      </c>
      <c r="I4" s="64" t="s">
        <v>76</v>
      </c>
      <c r="J4" s="64" t="s">
        <v>77</v>
      </c>
      <c r="K4" s="64" t="s">
        <v>78</v>
      </c>
      <c r="L4" s="64" t="s">
        <v>79</v>
      </c>
      <c r="M4" s="64" t="s">
        <v>80</v>
      </c>
      <c r="N4" s="64" t="s">
        <v>81</v>
      </c>
      <c r="O4" s="64" t="s">
        <v>82</v>
      </c>
      <c r="P4" s="64" t="s">
        <v>83</v>
      </c>
      <c r="Q4" s="64" t="s">
        <v>84</v>
      </c>
      <c r="R4" s="64" t="s">
        <v>85</v>
      </c>
      <c r="S4" s="64" t="s">
        <v>86</v>
      </c>
      <c r="T4" s="64" t="s">
        <v>87</v>
      </c>
      <c r="U4" s="64" t="s">
        <v>88</v>
      </c>
      <c r="V4" s="64" t="s">
        <v>89</v>
      </c>
      <c r="W4" s="64" t="s">
        <v>90</v>
      </c>
      <c r="X4" s="64" t="s">
        <v>91</v>
      </c>
      <c r="Y4" s="64" t="s">
        <v>92</v>
      </c>
      <c r="Z4" s="64" t="s">
        <v>93</v>
      </c>
      <c r="AA4" s="64" t="s">
        <v>94</v>
      </c>
    </row>
    <row r="5" spans="1:27" ht="22.5" x14ac:dyDescent="0.25">
      <c r="A5" s="67" t="s">
        <v>95</v>
      </c>
      <c r="B5" s="68" t="s">
        <v>44</v>
      </c>
      <c r="C5" s="69" t="s">
        <v>96</v>
      </c>
      <c r="D5" s="67" t="s">
        <v>97</v>
      </c>
      <c r="E5" s="67" t="s">
        <v>98</v>
      </c>
      <c r="F5" s="67" t="s">
        <v>98</v>
      </c>
      <c r="G5" s="67" t="s">
        <v>98</v>
      </c>
      <c r="H5" s="67"/>
      <c r="I5" s="67"/>
      <c r="J5" s="67"/>
      <c r="K5" s="67"/>
      <c r="L5" s="67"/>
      <c r="M5" s="67" t="s">
        <v>99</v>
      </c>
      <c r="N5" s="67" t="s">
        <v>100</v>
      </c>
      <c r="O5" s="67" t="s">
        <v>101</v>
      </c>
      <c r="P5" s="68" t="s">
        <v>102</v>
      </c>
      <c r="Q5" s="63">
        <v>330000000</v>
      </c>
      <c r="R5" s="63">
        <v>0</v>
      </c>
      <c r="S5" s="63">
        <v>0</v>
      </c>
      <c r="T5" s="63">
        <v>330000000</v>
      </c>
      <c r="U5" s="63">
        <v>0</v>
      </c>
      <c r="V5" s="63">
        <v>0</v>
      </c>
      <c r="W5" s="63">
        <v>330000000</v>
      </c>
      <c r="X5" s="63">
        <v>0</v>
      </c>
      <c r="Y5" s="63">
        <v>0</v>
      </c>
      <c r="Z5" s="63">
        <v>0</v>
      </c>
      <c r="AA5" s="63">
        <v>0</v>
      </c>
    </row>
    <row r="6" spans="1:27" ht="22.5" x14ac:dyDescent="0.25">
      <c r="A6" s="67" t="s">
        <v>95</v>
      </c>
      <c r="B6" s="68" t="s">
        <v>44</v>
      </c>
      <c r="C6" s="69" t="s">
        <v>96</v>
      </c>
      <c r="D6" s="67" t="s">
        <v>97</v>
      </c>
      <c r="E6" s="67" t="s">
        <v>98</v>
      </c>
      <c r="F6" s="67" t="s">
        <v>98</v>
      </c>
      <c r="G6" s="67" t="s">
        <v>98</v>
      </c>
      <c r="H6" s="67"/>
      <c r="I6" s="67"/>
      <c r="J6" s="67"/>
      <c r="K6" s="67"/>
      <c r="L6" s="67"/>
      <c r="M6" s="67" t="s">
        <v>99</v>
      </c>
      <c r="N6" s="67" t="s">
        <v>103</v>
      </c>
      <c r="O6" s="67" t="s">
        <v>101</v>
      </c>
      <c r="P6" s="68" t="s">
        <v>102</v>
      </c>
      <c r="Q6" s="63">
        <v>7921000000</v>
      </c>
      <c r="R6" s="63">
        <v>0</v>
      </c>
      <c r="S6" s="63">
        <v>0</v>
      </c>
      <c r="T6" s="63">
        <v>7921000000</v>
      </c>
      <c r="U6" s="63">
        <v>0</v>
      </c>
      <c r="V6" s="63">
        <v>7479971451</v>
      </c>
      <c r="W6" s="63">
        <v>441028549</v>
      </c>
      <c r="X6" s="63">
        <v>355506791</v>
      </c>
      <c r="Y6" s="63">
        <v>355506791</v>
      </c>
      <c r="Z6" s="63">
        <v>355506791</v>
      </c>
      <c r="AA6" s="63">
        <v>355506791</v>
      </c>
    </row>
    <row r="7" spans="1:27" ht="22.5" x14ac:dyDescent="0.25">
      <c r="A7" s="67" t="s">
        <v>95</v>
      </c>
      <c r="B7" s="68" t="s">
        <v>44</v>
      </c>
      <c r="C7" s="69" t="s">
        <v>104</v>
      </c>
      <c r="D7" s="67" t="s">
        <v>97</v>
      </c>
      <c r="E7" s="67" t="s">
        <v>98</v>
      </c>
      <c r="F7" s="67" t="s">
        <v>98</v>
      </c>
      <c r="G7" s="67" t="s">
        <v>105</v>
      </c>
      <c r="H7" s="67"/>
      <c r="I7" s="67"/>
      <c r="J7" s="67"/>
      <c r="K7" s="67"/>
      <c r="L7" s="67"/>
      <c r="M7" s="67" t="s">
        <v>99</v>
      </c>
      <c r="N7" s="67" t="s">
        <v>100</v>
      </c>
      <c r="O7" s="67" t="s">
        <v>101</v>
      </c>
      <c r="P7" s="68" t="s">
        <v>106</v>
      </c>
      <c r="Q7" s="63">
        <v>1223000000</v>
      </c>
      <c r="R7" s="63">
        <v>0</v>
      </c>
      <c r="S7" s="63">
        <v>0</v>
      </c>
      <c r="T7" s="63">
        <v>1223000000</v>
      </c>
      <c r="U7" s="63">
        <v>0</v>
      </c>
      <c r="V7" s="63">
        <v>377800</v>
      </c>
      <c r="W7" s="63">
        <v>1222622200</v>
      </c>
      <c r="X7" s="63">
        <v>377800</v>
      </c>
      <c r="Y7" s="63">
        <v>377800</v>
      </c>
      <c r="Z7" s="63">
        <v>377800</v>
      </c>
      <c r="AA7" s="63">
        <v>377800</v>
      </c>
    </row>
    <row r="8" spans="1:27" ht="22.5" x14ac:dyDescent="0.25">
      <c r="A8" s="67" t="s">
        <v>95</v>
      </c>
      <c r="B8" s="68" t="s">
        <v>44</v>
      </c>
      <c r="C8" s="69" t="s">
        <v>104</v>
      </c>
      <c r="D8" s="67" t="s">
        <v>97</v>
      </c>
      <c r="E8" s="67" t="s">
        <v>98</v>
      </c>
      <c r="F8" s="67" t="s">
        <v>98</v>
      </c>
      <c r="G8" s="67" t="s">
        <v>105</v>
      </c>
      <c r="H8" s="67"/>
      <c r="I8" s="67"/>
      <c r="J8" s="67"/>
      <c r="K8" s="67"/>
      <c r="L8" s="67"/>
      <c r="M8" s="67" t="s">
        <v>99</v>
      </c>
      <c r="N8" s="67" t="s">
        <v>103</v>
      </c>
      <c r="O8" s="67" t="s">
        <v>101</v>
      </c>
      <c r="P8" s="68" t="s">
        <v>106</v>
      </c>
      <c r="Q8" s="63">
        <v>1582000000</v>
      </c>
      <c r="R8" s="63">
        <v>0</v>
      </c>
      <c r="S8" s="63">
        <v>0</v>
      </c>
      <c r="T8" s="63">
        <v>1582000000</v>
      </c>
      <c r="U8" s="63">
        <v>0</v>
      </c>
      <c r="V8" s="63">
        <v>126500</v>
      </c>
      <c r="W8" s="63">
        <v>1581873500</v>
      </c>
      <c r="X8" s="63">
        <v>126500</v>
      </c>
      <c r="Y8" s="63">
        <v>126500</v>
      </c>
      <c r="Z8" s="63">
        <v>126500</v>
      </c>
      <c r="AA8" s="63">
        <v>126500</v>
      </c>
    </row>
    <row r="9" spans="1:27" ht="33.75" x14ac:dyDescent="0.25">
      <c r="A9" s="67" t="s">
        <v>95</v>
      </c>
      <c r="B9" s="68" t="s">
        <v>44</v>
      </c>
      <c r="C9" s="69" t="s">
        <v>107</v>
      </c>
      <c r="D9" s="67" t="s">
        <v>97</v>
      </c>
      <c r="E9" s="67" t="s">
        <v>98</v>
      </c>
      <c r="F9" s="67" t="s">
        <v>98</v>
      </c>
      <c r="G9" s="67" t="s">
        <v>108</v>
      </c>
      <c r="H9" s="67"/>
      <c r="I9" s="67"/>
      <c r="J9" s="67"/>
      <c r="K9" s="67"/>
      <c r="L9" s="67"/>
      <c r="M9" s="67" t="s">
        <v>99</v>
      </c>
      <c r="N9" s="67" t="s">
        <v>100</v>
      </c>
      <c r="O9" s="67" t="s">
        <v>101</v>
      </c>
      <c r="P9" s="68" t="s">
        <v>109</v>
      </c>
      <c r="Q9" s="63">
        <v>265000000</v>
      </c>
      <c r="R9" s="63">
        <v>0</v>
      </c>
      <c r="S9" s="63">
        <v>0</v>
      </c>
      <c r="T9" s="63">
        <v>265000000</v>
      </c>
      <c r="U9" s="63">
        <v>0</v>
      </c>
      <c r="V9" s="63">
        <v>180000000</v>
      </c>
      <c r="W9" s="63">
        <v>85000000</v>
      </c>
      <c r="X9" s="63">
        <v>0</v>
      </c>
      <c r="Y9" s="63">
        <v>0</v>
      </c>
      <c r="Z9" s="63">
        <v>0</v>
      </c>
      <c r="AA9" s="63">
        <v>0</v>
      </c>
    </row>
    <row r="10" spans="1:27" ht="33.75" x14ac:dyDescent="0.25">
      <c r="A10" s="67" t="s">
        <v>95</v>
      </c>
      <c r="B10" s="68" t="s">
        <v>44</v>
      </c>
      <c r="C10" s="69" t="s">
        <v>107</v>
      </c>
      <c r="D10" s="67" t="s">
        <v>97</v>
      </c>
      <c r="E10" s="67" t="s">
        <v>98</v>
      </c>
      <c r="F10" s="67" t="s">
        <v>98</v>
      </c>
      <c r="G10" s="67" t="s">
        <v>108</v>
      </c>
      <c r="H10" s="67"/>
      <c r="I10" s="67"/>
      <c r="J10" s="67"/>
      <c r="K10" s="67"/>
      <c r="L10" s="67"/>
      <c r="M10" s="67" t="s">
        <v>99</v>
      </c>
      <c r="N10" s="67" t="s">
        <v>103</v>
      </c>
      <c r="O10" s="67" t="s">
        <v>101</v>
      </c>
      <c r="P10" s="68" t="s">
        <v>109</v>
      </c>
      <c r="Q10" s="63">
        <v>445000000</v>
      </c>
      <c r="R10" s="63">
        <v>0</v>
      </c>
      <c r="S10" s="63">
        <v>0</v>
      </c>
      <c r="T10" s="63">
        <v>445000000</v>
      </c>
      <c r="U10" s="63">
        <v>0</v>
      </c>
      <c r="V10" s="63">
        <v>442400000</v>
      </c>
      <c r="W10" s="63">
        <v>2600000</v>
      </c>
      <c r="X10" s="63">
        <v>23028944</v>
      </c>
      <c r="Y10" s="63">
        <v>23028944</v>
      </c>
      <c r="Z10" s="63">
        <v>23028944</v>
      </c>
      <c r="AA10" s="63">
        <v>23028944</v>
      </c>
    </row>
    <row r="11" spans="1:27" ht="22.5" x14ac:dyDescent="0.25">
      <c r="A11" s="67" t="s">
        <v>95</v>
      </c>
      <c r="B11" s="68" t="s">
        <v>44</v>
      </c>
      <c r="C11" s="69" t="s">
        <v>110</v>
      </c>
      <c r="D11" s="67" t="s">
        <v>97</v>
      </c>
      <c r="E11" s="67" t="s">
        <v>98</v>
      </c>
      <c r="F11" s="67" t="s">
        <v>98</v>
      </c>
      <c r="G11" s="67" t="s">
        <v>111</v>
      </c>
      <c r="H11" s="67"/>
      <c r="I11" s="67"/>
      <c r="J11" s="67"/>
      <c r="K11" s="67"/>
      <c r="L11" s="67"/>
      <c r="M11" s="67" t="s">
        <v>99</v>
      </c>
      <c r="N11" s="67" t="s">
        <v>103</v>
      </c>
      <c r="O11" s="67" t="s">
        <v>101</v>
      </c>
      <c r="P11" s="68" t="s">
        <v>112</v>
      </c>
      <c r="Q11" s="63">
        <v>387000000</v>
      </c>
      <c r="R11" s="63">
        <v>0</v>
      </c>
      <c r="S11" s="63">
        <v>0</v>
      </c>
      <c r="T11" s="63">
        <v>387000000</v>
      </c>
      <c r="U11" s="63">
        <v>387000000</v>
      </c>
      <c r="V11" s="63">
        <v>0</v>
      </c>
      <c r="W11" s="63">
        <v>0</v>
      </c>
      <c r="X11" s="63">
        <v>0</v>
      </c>
      <c r="Y11" s="63">
        <v>0</v>
      </c>
      <c r="Z11" s="63">
        <v>0</v>
      </c>
      <c r="AA11" s="63">
        <v>0</v>
      </c>
    </row>
    <row r="12" spans="1:27" ht="22.5" x14ac:dyDescent="0.25">
      <c r="A12" s="67" t="s">
        <v>95</v>
      </c>
      <c r="B12" s="68" t="s">
        <v>44</v>
      </c>
      <c r="C12" s="69" t="s">
        <v>113</v>
      </c>
      <c r="D12" s="67" t="s">
        <v>97</v>
      </c>
      <c r="E12" s="67" t="s">
        <v>105</v>
      </c>
      <c r="F12" s="67" t="s">
        <v>98</v>
      </c>
      <c r="G12" s="67"/>
      <c r="H12" s="67"/>
      <c r="I12" s="67"/>
      <c r="J12" s="67"/>
      <c r="K12" s="67"/>
      <c r="L12" s="67"/>
      <c r="M12" s="67" t="s">
        <v>99</v>
      </c>
      <c r="N12" s="67" t="s">
        <v>103</v>
      </c>
      <c r="O12" s="67" t="s">
        <v>101</v>
      </c>
      <c r="P12" s="68" t="s">
        <v>114</v>
      </c>
      <c r="Q12" s="63">
        <v>207000000</v>
      </c>
      <c r="R12" s="63">
        <v>0</v>
      </c>
      <c r="S12" s="63">
        <v>0</v>
      </c>
      <c r="T12" s="63">
        <v>207000000</v>
      </c>
      <c r="U12" s="63">
        <v>0</v>
      </c>
      <c r="V12" s="63">
        <v>0</v>
      </c>
      <c r="W12" s="63">
        <v>207000000</v>
      </c>
      <c r="X12" s="63">
        <v>0</v>
      </c>
      <c r="Y12" s="63">
        <v>0</v>
      </c>
      <c r="Z12" s="63">
        <v>0</v>
      </c>
      <c r="AA12" s="63">
        <v>0</v>
      </c>
    </row>
    <row r="13" spans="1:27" ht="22.5" x14ac:dyDescent="0.25">
      <c r="A13" s="67" t="s">
        <v>95</v>
      </c>
      <c r="B13" s="68" t="s">
        <v>44</v>
      </c>
      <c r="C13" s="69" t="s">
        <v>115</v>
      </c>
      <c r="D13" s="67" t="s">
        <v>97</v>
      </c>
      <c r="E13" s="67" t="s">
        <v>105</v>
      </c>
      <c r="F13" s="67" t="s">
        <v>105</v>
      </c>
      <c r="G13" s="67"/>
      <c r="H13" s="67"/>
      <c r="I13" s="67"/>
      <c r="J13" s="67"/>
      <c r="K13" s="67"/>
      <c r="L13" s="67"/>
      <c r="M13" s="67" t="s">
        <v>99</v>
      </c>
      <c r="N13" s="67" t="s">
        <v>103</v>
      </c>
      <c r="O13" s="67" t="s">
        <v>101</v>
      </c>
      <c r="P13" s="68" t="s">
        <v>116</v>
      </c>
      <c r="Q13" s="63">
        <v>2552000000</v>
      </c>
      <c r="R13" s="63">
        <v>0</v>
      </c>
      <c r="S13" s="63">
        <v>0</v>
      </c>
      <c r="T13" s="63">
        <v>2552000000</v>
      </c>
      <c r="U13" s="63">
        <v>0</v>
      </c>
      <c r="V13" s="63">
        <v>940690984</v>
      </c>
      <c r="W13" s="63">
        <v>1611309016</v>
      </c>
      <c r="X13" s="63">
        <v>682485914</v>
      </c>
      <c r="Y13" s="63">
        <v>23300282</v>
      </c>
      <c r="Z13" s="63">
        <v>23300282</v>
      </c>
      <c r="AA13" s="63">
        <v>23300282</v>
      </c>
    </row>
    <row r="14" spans="1:27" ht="22.5" x14ac:dyDescent="0.25">
      <c r="A14" s="67" t="s">
        <v>95</v>
      </c>
      <c r="B14" s="68" t="s">
        <v>44</v>
      </c>
      <c r="C14" s="69" t="s">
        <v>117</v>
      </c>
      <c r="D14" s="67" t="s">
        <v>97</v>
      </c>
      <c r="E14" s="67" t="s">
        <v>108</v>
      </c>
      <c r="F14" s="67" t="s">
        <v>108</v>
      </c>
      <c r="G14" s="67" t="s">
        <v>98</v>
      </c>
      <c r="H14" s="67" t="s">
        <v>118</v>
      </c>
      <c r="I14" s="67"/>
      <c r="J14" s="67"/>
      <c r="K14" s="67"/>
      <c r="L14" s="67"/>
      <c r="M14" s="67" t="s">
        <v>99</v>
      </c>
      <c r="N14" s="67" t="s">
        <v>100</v>
      </c>
      <c r="O14" s="67" t="s">
        <v>101</v>
      </c>
      <c r="P14" s="68" t="s">
        <v>119</v>
      </c>
      <c r="Q14" s="63">
        <v>849000000</v>
      </c>
      <c r="R14" s="63">
        <v>0</v>
      </c>
      <c r="S14" s="63">
        <v>0</v>
      </c>
      <c r="T14" s="63">
        <v>849000000</v>
      </c>
      <c r="U14" s="63">
        <v>849000000</v>
      </c>
      <c r="V14" s="63">
        <v>0</v>
      </c>
      <c r="W14" s="63">
        <v>0</v>
      </c>
      <c r="X14" s="63">
        <v>0</v>
      </c>
      <c r="Y14" s="63">
        <v>0</v>
      </c>
      <c r="Z14" s="63">
        <v>0</v>
      </c>
      <c r="AA14" s="63">
        <v>0</v>
      </c>
    </row>
    <row r="15" spans="1:27" ht="22.5" x14ac:dyDescent="0.25">
      <c r="A15" s="67" t="s">
        <v>95</v>
      </c>
      <c r="B15" s="68" t="s">
        <v>44</v>
      </c>
      <c r="C15" s="69" t="s">
        <v>120</v>
      </c>
      <c r="D15" s="67" t="s">
        <v>97</v>
      </c>
      <c r="E15" s="67" t="s">
        <v>108</v>
      </c>
      <c r="F15" s="67" t="s">
        <v>121</v>
      </c>
      <c r="G15" s="67" t="s">
        <v>98</v>
      </c>
      <c r="H15" s="67" t="s">
        <v>122</v>
      </c>
      <c r="I15" s="67"/>
      <c r="J15" s="67"/>
      <c r="K15" s="67"/>
      <c r="L15" s="67"/>
      <c r="M15" s="67" t="s">
        <v>99</v>
      </c>
      <c r="N15" s="67" t="s">
        <v>100</v>
      </c>
      <c r="O15" s="67" t="s">
        <v>101</v>
      </c>
      <c r="P15" s="68" t="s">
        <v>123</v>
      </c>
      <c r="Q15" s="63">
        <v>219000000</v>
      </c>
      <c r="R15" s="63">
        <v>0</v>
      </c>
      <c r="S15" s="63">
        <v>0</v>
      </c>
      <c r="T15" s="63">
        <v>219000000</v>
      </c>
      <c r="U15" s="63">
        <v>0</v>
      </c>
      <c r="V15" s="63">
        <v>0</v>
      </c>
      <c r="W15" s="63">
        <v>219000000</v>
      </c>
      <c r="X15" s="63">
        <v>0</v>
      </c>
      <c r="Y15" s="63">
        <v>0</v>
      </c>
      <c r="Z15" s="63">
        <v>0</v>
      </c>
      <c r="AA15" s="63">
        <v>0</v>
      </c>
    </row>
    <row r="16" spans="1:27" ht="22.5" x14ac:dyDescent="0.25">
      <c r="A16" s="67" t="s">
        <v>95</v>
      </c>
      <c r="B16" s="68" t="s">
        <v>44</v>
      </c>
      <c r="C16" s="69" t="s">
        <v>124</v>
      </c>
      <c r="D16" s="67" t="s">
        <v>97</v>
      </c>
      <c r="E16" s="67" t="s">
        <v>125</v>
      </c>
      <c r="F16" s="67" t="s">
        <v>98</v>
      </c>
      <c r="G16" s="67"/>
      <c r="H16" s="67"/>
      <c r="I16" s="67"/>
      <c r="J16" s="67"/>
      <c r="K16" s="67"/>
      <c r="L16" s="67"/>
      <c r="M16" s="67" t="s">
        <v>99</v>
      </c>
      <c r="N16" s="67" t="s">
        <v>100</v>
      </c>
      <c r="O16" s="67" t="s">
        <v>101</v>
      </c>
      <c r="P16" s="68" t="s">
        <v>126</v>
      </c>
      <c r="Q16" s="63">
        <v>71000000</v>
      </c>
      <c r="R16" s="63">
        <v>0</v>
      </c>
      <c r="S16" s="63">
        <v>0</v>
      </c>
      <c r="T16" s="63">
        <v>71000000</v>
      </c>
      <c r="U16" s="63">
        <v>0</v>
      </c>
      <c r="V16" s="63">
        <v>0</v>
      </c>
      <c r="W16" s="63">
        <v>71000000</v>
      </c>
      <c r="X16" s="63">
        <v>0</v>
      </c>
      <c r="Y16" s="63">
        <v>0</v>
      </c>
      <c r="Z16" s="63">
        <v>0</v>
      </c>
      <c r="AA16" s="63">
        <v>0</v>
      </c>
    </row>
    <row r="17" spans="1:27" ht="22.5" x14ac:dyDescent="0.25">
      <c r="A17" s="67" t="s">
        <v>95</v>
      </c>
      <c r="B17" s="68" t="s">
        <v>44</v>
      </c>
      <c r="C17" s="69" t="s">
        <v>127</v>
      </c>
      <c r="D17" s="67" t="s">
        <v>97</v>
      </c>
      <c r="E17" s="67" t="s">
        <v>125</v>
      </c>
      <c r="F17" s="67" t="s">
        <v>111</v>
      </c>
      <c r="G17" s="67" t="s">
        <v>98</v>
      </c>
      <c r="H17" s="67"/>
      <c r="I17" s="67"/>
      <c r="J17" s="67"/>
      <c r="K17" s="67"/>
      <c r="L17" s="67"/>
      <c r="M17" s="67" t="s">
        <v>99</v>
      </c>
      <c r="N17" s="67" t="s">
        <v>100</v>
      </c>
      <c r="O17" s="67" t="s">
        <v>101</v>
      </c>
      <c r="P17" s="68" t="s">
        <v>128</v>
      </c>
      <c r="Q17" s="63">
        <v>29000000</v>
      </c>
      <c r="R17" s="63">
        <v>0</v>
      </c>
      <c r="S17" s="63">
        <v>0</v>
      </c>
      <c r="T17" s="63">
        <v>29000000</v>
      </c>
      <c r="U17" s="63">
        <v>0</v>
      </c>
      <c r="V17" s="63">
        <v>0</v>
      </c>
      <c r="W17" s="63">
        <v>29000000</v>
      </c>
      <c r="X17" s="63">
        <v>0</v>
      </c>
      <c r="Y17" s="63">
        <v>0</v>
      </c>
      <c r="Z17" s="63">
        <v>0</v>
      </c>
      <c r="AA17" s="63">
        <v>0</v>
      </c>
    </row>
    <row r="18" spans="1:27" ht="56.25" x14ac:dyDescent="0.25">
      <c r="A18" s="67" t="s">
        <v>95</v>
      </c>
      <c r="B18" s="68" t="s">
        <v>44</v>
      </c>
      <c r="C18" s="69" t="s">
        <v>42</v>
      </c>
      <c r="D18" s="67" t="s">
        <v>129</v>
      </c>
      <c r="E18" s="67" t="s">
        <v>130</v>
      </c>
      <c r="F18" s="67" t="s">
        <v>131</v>
      </c>
      <c r="G18" s="67" t="s">
        <v>132</v>
      </c>
      <c r="H18" s="67"/>
      <c r="I18" s="67"/>
      <c r="J18" s="67"/>
      <c r="K18" s="67"/>
      <c r="L18" s="67"/>
      <c r="M18" s="67" t="s">
        <v>99</v>
      </c>
      <c r="N18" s="67" t="s">
        <v>100</v>
      </c>
      <c r="O18" s="67" t="s">
        <v>101</v>
      </c>
      <c r="P18" s="68" t="s">
        <v>43</v>
      </c>
      <c r="Q18" s="63">
        <v>5195593590</v>
      </c>
      <c r="R18" s="63">
        <v>0</v>
      </c>
      <c r="S18" s="63">
        <v>0</v>
      </c>
      <c r="T18" s="63">
        <v>5195593590</v>
      </c>
      <c r="U18" s="63">
        <v>0</v>
      </c>
      <c r="V18" s="63">
        <v>34494446</v>
      </c>
      <c r="W18" s="63">
        <v>5161099144</v>
      </c>
      <c r="X18" s="63">
        <v>29566668</v>
      </c>
      <c r="Y18" s="63">
        <v>0</v>
      </c>
      <c r="Z18" s="63">
        <v>0</v>
      </c>
      <c r="AA18" s="63">
        <v>0</v>
      </c>
    </row>
    <row r="19" spans="1:27" ht="56.25" x14ac:dyDescent="0.25">
      <c r="A19" s="67" t="s">
        <v>95</v>
      </c>
      <c r="B19" s="68" t="s">
        <v>44</v>
      </c>
      <c r="C19" s="69" t="s">
        <v>42</v>
      </c>
      <c r="D19" s="67" t="s">
        <v>129</v>
      </c>
      <c r="E19" s="67" t="s">
        <v>130</v>
      </c>
      <c r="F19" s="67" t="s">
        <v>131</v>
      </c>
      <c r="G19" s="67" t="s">
        <v>132</v>
      </c>
      <c r="H19" s="67"/>
      <c r="I19" s="67"/>
      <c r="J19" s="67"/>
      <c r="K19" s="67"/>
      <c r="L19" s="67"/>
      <c r="M19" s="67" t="s">
        <v>99</v>
      </c>
      <c r="N19" s="67" t="s">
        <v>103</v>
      </c>
      <c r="O19" s="67" t="s">
        <v>101</v>
      </c>
      <c r="P19" s="68" t="s">
        <v>43</v>
      </c>
      <c r="Q19" s="63">
        <v>486000000</v>
      </c>
      <c r="R19" s="63">
        <v>0</v>
      </c>
      <c r="S19" s="63">
        <v>0</v>
      </c>
      <c r="T19" s="63">
        <v>486000000</v>
      </c>
      <c r="U19" s="63">
        <v>0</v>
      </c>
      <c r="V19" s="63">
        <v>0</v>
      </c>
      <c r="W19" s="63">
        <v>486000000</v>
      </c>
      <c r="X19" s="63">
        <v>0</v>
      </c>
      <c r="Y19" s="63">
        <v>0</v>
      </c>
      <c r="Z19" s="63">
        <v>0</v>
      </c>
      <c r="AA19" s="63">
        <v>0</v>
      </c>
    </row>
    <row r="20" spans="1:27" ht="45" x14ac:dyDescent="0.25">
      <c r="A20" s="67" t="s">
        <v>95</v>
      </c>
      <c r="B20" s="68" t="s">
        <v>44</v>
      </c>
      <c r="C20" s="69" t="s">
        <v>45</v>
      </c>
      <c r="D20" s="67" t="s">
        <v>129</v>
      </c>
      <c r="E20" s="67" t="s">
        <v>130</v>
      </c>
      <c r="F20" s="67" t="s">
        <v>131</v>
      </c>
      <c r="G20" s="67" t="s">
        <v>133</v>
      </c>
      <c r="H20" s="67"/>
      <c r="I20" s="67"/>
      <c r="J20" s="67"/>
      <c r="K20" s="67"/>
      <c r="L20" s="67"/>
      <c r="M20" s="67" t="s">
        <v>99</v>
      </c>
      <c r="N20" s="67" t="s">
        <v>100</v>
      </c>
      <c r="O20" s="67" t="s">
        <v>101</v>
      </c>
      <c r="P20" s="68" t="s">
        <v>134</v>
      </c>
      <c r="Q20" s="63">
        <v>1705906410</v>
      </c>
      <c r="R20" s="63">
        <v>0</v>
      </c>
      <c r="S20" s="63">
        <v>0</v>
      </c>
      <c r="T20" s="63">
        <v>1705906410</v>
      </c>
      <c r="U20" s="63">
        <v>0</v>
      </c>
      <c r="V20" s="63">
        <v>65000000</v>
      </c>
      <c r="W20" s="63">
        <v>1640906410</v>
      </c>
      <c r="X20" s="63">
        <v>0</v>
      </c>
      <c r="Y20" s="63">
        <v>0</v>
      </c>
      <c r="Z20" s="63">
        <v>0</v>
      </c>
      <c r="AA20" s="63">
        <v>0</v>
      </c>
    </row>
    <row r="21" spans="1:27" ht="67.5" x14ac:dyDescent="0.25">
      <c r="A21" s="67" t="s">
        <v>95</v>
      </c>
      <c r="B21" s="68" t="s">
        <v>44</v>
      </c>
      <c r="C21" s="69" t="s">
        <v>47</v>
      </c>
      <c r="D21" s="67" t="s">
        <v>129</v>
      </c>
      <c r="E21" s="67" t="s">
        <v>130</v>
      </c>
      <c r="F21" s="67" t="s">
        <v>131</v>
      </c>
      <c r="G21" s="67" t="s">
        <v>135</v>
      </c>
      <c r="H21" s="67"/>
      <c r="I21" s="67"/>
      <c r="J21" s="67"/>
      <c r="K21" s="67"/>
      <c r="L21" s="67"/>
      <c r="M21" s="67" t="s">
        <v>99</v>
      </c>
      <c r="N21" s="67" t="s">
        <v>100</v>
      </c>
      <c r="O21" s="67" t="s">
        <v>101</v>
      </c>
      <c r="P21" s="68" t="s">
        <v>48</v>
      </c>
      <c r="Q21" s="63">
        <v>1765000000</v>
      </c>
      <c r="R21" s="63">
        <v>0</v>
      </c>
      <c r="S21" s="63">
        <v>0</v>
      </c>
      <c r="T21" s="63">
        <v>1765000000</v>
      </c>
      <c r="U21" s="63">
        <v>0</v>
      </c>
      <c r="V21" s="63">
        <v>0</v>
      </c>
      <c r="W21" s="63">
        <v>1765000000</v>
      </c>
      <c r="X21" s="63">
        <v>0</v>
      </c>
      <c r="Y21" s="63">
        <v>0</v>
      </c>
      <c r="Z21" s="63">
        <v>0</v>
      </c>
      <c r="AA21" s="63">
        <v>0</v>
      </c>
    </row>
    <row r="22" spans="1:27" ht="33.75" x14ac:dyDescent="0.25">
      <c r="A22" s="67" t="s">
        <v>95</v>
      </c>
      <c r="B22" s="68" t="s">
        <v>44</v>
      </c>
      <c r="C22" s="69" t="s">
        <v>49</v>
      </c>
      <c r="D22" s="67" t="s">
        <v>129</v>
      </c>
      <c r="E22" s="67" t="s">
        <v>136</v>
      </c>
      <c r="F22" s="67" t="s">
        <v>131</v>
      </c>
      <c r="G22" s="67" t="s">
        <v>132</v>
      </c>
      <c r="H22" s="67"/>
      <c r="I22" s="67"/>
      <c r="J22" s="67"/>
      <c r="K22" s="67"/>
      <c r="L22" s="67"/>
      <c r="M22" s="67" t="s">
        <v>99</v>
      </c>
      <c r="N22" s="67" t="s">
        <v>100</v>
      </c>
      <c r="O22" s="67" t="s">
        <v>101</v>
      </c>
      <c r="P22" s="68" t="s">
        <v>50</v>
      </c>
      <c r="Q22" s="63">
        <v>2512000000</v>
      </c>
      <c r="R22" s="63">
        <v>0</v>
      </c>
      <c r="S22" s="63">
        <v>0</v>
      </c>
      <c r="T22" s="63">
        <v>2512000000</v>
      </c>
      <c r="U22" s="63">
        <v>0</v>
      </c>
      <c r="V22" s="63">
        <v>88259219</v>
      </c>
      <c r="W22" s="63">
        <v>2423740781</v>
      </c>
      <c r="X22" s="63">
        <v>77258819</v>
      </c>
      <c r="Y22" s="63">
        <v>0</v>
      </c>
      <c r="Z22" s="63">
        <v>0</v>
      </c>
      <c r="AA22" s="63">
        <v>0</v>
      </c>
    </row>
    <row r="23" spans="1:27" ht="45" x14ac:dyDescent="0.25">
      <c r="A23" s="67" t="s">
        <v>95</v>
      </c>
      <c r="B23" s="68" t="s">
        <v>44</v>
      </c>
      <c r="C23" s="69" t="s">
        <v>51</v>
      </c>
      <c r="D23" s="67" t="s">
        <v>129</v>
      </c>
      <c r="E23" s="67" t="s">
        <v>136</v>
      </c>
      <c r="F23" s="67" t="s">
        <v>131</v>
      </c>
      <c r="G23" s="67" t="s">
        <v>133</v>
      </c>
      <c r="H23" s="67"/>
      <c r="I23" s="67"/>
      <c r="J23" s="67"/>
      <c r="K23" s="67"/>
      <c r="L23" s="67"/>
      <c r="M23" s="67" t="s">
        <v>99</v>
      </c>
      <c r="N23" s="67" t="s">
        <v>100</v>
      </c>
      <c r="O23" s="67" t="s">
        <v>101</v>
      </c>
      <c r="P23" s="68" t="s">
        <v>52</v>
      </c>
      <c r="Q23" s="63">
        <v>5910000000</v>
      </c>
      <c r="R23" s="63">
        <v>0</v>
      </c>
      <c r="S23" s="63">
        <v>0</v>
      </c>
      <c r="T23" s="63">
        <v>5910000000</v>
      </c>
      <c r="U23" s="63">
        <v>0</v>
      </c>
      <c r="V23" s="63">
        <v>868769770</v>
      </c>
      <c r="W23" s="63">
        <v>5041230230</v>
      </c>
      <c r="X23" s="63">
        <v>752877213</v>
      </c>
      <c r="Y23" s="63">
        <v>6108243</v>
      </c>
      <c r="Z23" s="63">
        <v>6108243</v>
      </c>
      <c r="AA23" s="63">
        <v>0</v>
      </c>
    </row>
    <row r="24" spans="1:27" ht="33.75" x14ac:dyDescent="0.25">
      <c r="A24" s="67" t="s">
        <v>95</v>
      </c>
      <c r="B24" s="68" t="s">
        <v>44</v>
      </c>
      <c r="C24" s="69" t="s">
        <v>53</v>
      </c>
      <c r="D24" s="67" t="s">
        <v>129</v>
      </c>
      <c r="E24" s="67" t="s">
        <v>136</v>
      </c>
      <c r="F24" s="67" t="s">
        <v>131</v>
      </c>
      <c r="G24" s="67" t="s">
        <v>135</v>
      </c>
      <c r="H24" s="67"/>
      <c r="I24" s="67"/>
      <c r="J24" s="67"/>
      <c r="K24" s="67"/>
      <c r="L24" s="67"/>
      <c r="M24" s="67" t="s">
        <v>99</v>
      </c>
      <c r="N24" s="67" t="s">
        <v>100</v>
      </c>
      <c r="O24" s="67" t="s">
        <v>101</v>
      </c>
      <c r="P24" s="68" t="s">
        <v>54</v>
      </c>
      <c r="Q24" s="63">
        <v>909500000</v>
      </c>
      <c r="R24" s="63">
        <v>0</v>
      </c>
      <c r="S24" s="63">
        <v>0</v>
      </c>
      <c r="T24" s="63">
        <v>909500000</v>
      </c>
      <c r="U24" s="63">
        <v>0</v>
      </c>
      <c r="V24" s="63">
        <v>219555380</v>
      </c>
      <c r="W24" s="63">
        <v>689944620</v>
      </c>
      <c r="X24" s="63">
        <v>148277690</v>
      </c>
      <c r="Y24" s="63">
        <v>0</v>
      </c>
      <c r="Z24" s="63">
        <v>0</v>
      </c>
      <c r="AA24" s="63">
        <v>0</v>
      </c>
    </row>
    <row r="25" spans="1:27" x14ac:dyDescent="0.25">
      <c r="A25" s="67" t="s">
        <v>64</v>
      </c>
      <c r="B25" s="68" t="s">
        <v>64</v>
      </c>
      <c r="C25" s="69" t="s">
        <v>64</v>
      </c>
      <c r="D25" s="67" t="s">
        <v>64</v>
      </c>
      <c r="E25" s="67" t="s">
        <v>64</v>
      </c>
      <c r="F25" s="67" t="s">
        <v>64</v>
      </c>
      <c r="G25" s="67" t="s">
        <v>64</v>
      </c>
      <c r="H25" s="67" t="s">
        <v>64</v>
      </c>
      <c r="I25" s="67" t="s">
        <v>64</v>
      </c>
      <c r="J25" s="67" t="s">
        <v>64</v>
      </c>
      <c r="K25" s="67" t="s">
        <v>64</v>
      </c>
      <c r="L25" s="67" t="s">
        <v>64</v>
      </c>
      <c r="M25" s="67" t="s">
        <v>64</v>
      </c>
      <c r="N25" s="67" t="s">
        <v>64</v>
      </c>
      <c r="O25" s="67" t="s">
        <v>64</v>
      </c>
      <c r="P25" s="68" t="s">
        <v>64</v>
      </c>
      <c r="Q25" s="63">
        <v>34564000000</v>
      </c>
      <c r="R25" s="63">
        <v>0</v>
      </c>
      <c r="S25" s="63">
        <v>0</v>
      </c>
      <c r="T25" s="63">
        <v>34564000000</v>
      </c>
      <c r="U25" s="63">
        <v>1236000000</v>
      </c>
      <c r="V25" s="63">
        <v>10319645550</v>
      </c>
      <c r="W25" s="63">
        <v>23008354450</v>
      </c>
      <c r="X25" s="63">
        <v>2069506339</v>
      </c>
      <c r="Y25" s="63">
        <v>408448560</v>
      </c>
      <c r="Z25" s="63">
        <v>408448560</v>
      </c>
      <c r="AA25" s="63">
        <v>402340317</v>
      </c>
    </row>
    <row r="26" spans="1:27" x14ac:dyDescent="0.25">
      <c r="A26" s="67" t="s">
        <v>64</v>
      </c>
      <c r="B26" s="70" t="s">
        <v>64</v>
      </c>
      <c r="C26" s="69" t="s">
        <v>64</v>
      </c>
      <c r="D26" s="67" t="s">
        <v>64</v>
      </c>
      <c r="E26" s="67" t="s">
        <v>64</v>
      </c>
      <c r="F26" s="67" t="s">
        <v>64</v>
      </c>
      <c r="G26" s="67" t="s">
        <v>64</v>
      </c>
      <c r="H26" s="67" t="s">
        <v>64</v>
      </c>
      <c r="I26" s="67" t="s">
        <v>64</v>
      </c>
      <c r="J26" s="67" t="s">
        <v>64</v>
      </c>
      <c r="K26" s="67" t="s">
        <v>64</v>
      </c>
      <c r="L26" s="67" t="s">
        <v>64</v>
      </c>
      <c r="M26" s="67" t="s">
        <v>64</v>
      </c>
      <c r="N26" s="67" t="s">
        <v>64</v>
      </c>
      <c r="O26" s="67" t="s">
        <v>64</v>
      </c>
      <c r="P26" s="68" t="s">
        <v>64</v>
      </c>
      <c r="Q26" s="71" t="s">
        <v>64</v>
      </c>
      <c r="R26" s="71" t="s">
        <v>64</v>
      </c>
      <c r="S26" s="71" t="s">
        <v>64</v>
      </c>
      <c r="T26" s="71" t="s">
        <v>64</v>
      </c>
      <c r="U26" s="71" t="s">
        <v>64</v>
      </c>
      <c r="V26" s="71" t="s">
        <v>64</v>
      </c>
      <c r="W26" s="71" t="s">
        <v>64</v>
      </c>
      <c r="X26" s="71" t="s">
        <v>64</v>
      </c>
      <c r="Y26" s="71" t="s">
        <v>64</v>
      </c>
      <c r="Z26" s="71" t="s">
        <v>64</v>
      </c>
      <c r="AA26" s="71" t="s">
        <v>64</v>
      </c>
    </row>
    <row r="27" spans="1:27" x14ac:dyDescent="0.25">
      <c r="Q27" s="7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EJECUCION BMT  CONCEJO</vt:lpstr>
      <vt:lpstr>INVERSIÓN</vt:lpstr>
      <vt:lpstr>FUNCIONAMIENTO</vt:lpstr>
      <vt:lpstr>EJECUCIÓN RUBROS</vt:lpstr>
      <vt:lpstr>'EJECUCION BMT  CONCEJO'!Área_de_impresión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Julieth Rojas Betancour</dc:creator>
  <cp:lastModifiedBy>Danyira Diamary Pachon Ramirez</cp:lastModifiedBy>
  <cp:lastPrinted>2019-02-14T17:21:00Z</cp:lastPrinted>
  <dcterms:created xsi:type="dcterms:W3CDTF">2015-10-06T19:48:57Z</dcterms:created>
  <dcterms:modified xsi:type="dcterms:W3CDTF">2019-06-06T16:22:22Z</dcterms:modified>
</cp:coreProperties>
</file>