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nick_\Documents\Supersolidaria\2021\Febrero_2021\web\21_2_2021\"/>
    </mc:Choice>
  </mc:AlternateContent>
  <xr:revisionPtr revIDLastSave="0" documentId="8_{72088AA5-966A-4B3A-820D-7EB1F605920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eguimiento_PE2019 (2)" sheetId="1" r:id="rId1"/>
  </sheets>
  <externalReferences>
    <externalReference r:id="rId2"/>
  </externalReferences>
  <definedNames>
    <definedName name="_xlnm._FilterDatabase" localSheetId="0" hidden="1">'Seguimiento_PE2019 (2)'!#REF!</definedName>
    <definedName name="_xlnm.Print_Area" localSheetId="0">'Seguimiento_PE2019 (2)'!$A$1:$T$112</definedName>
    <definedName name="Productos">[1]Hoja1!$J$4:$J$7</definedName>
    <definedName name="Productos2">[1]Hoja1!$J$18:$J$19</definedName>
    <definedName name="Productos3">[1]Hoja1!$J$27:$J$28</definedName>
    <definedName name="Productos4">[1]Hoja1!$J$36:$J$38</definedName>
    <definedName name="Productos5">[1]Hoja1!$J$56:$J$57</definedName>
    <definedName name="Productos6">[1]Hoja1!$J$62</definedName>
    <definedName name="Productos7">[1]Hoja1!$J$73:$J$75</definedName>
    <definedName name="Productos8">[1]Hoja1!$J$80:$J$81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6" i="1" l="1"/>
  <c r="E91" i="1"/>
  <c r="D91" i="1"/>
  <c r="E81" i="1"/>
  <c r="D81" i="1"/>
  <c r="E71" i="1"/>
  <c r="D71" i="1"/>
  <c r="E56" i="1"/>
  <c r="D56" i="1"/>
  <c r="E41" i="1"/>
  <c r="D41" i="1"/>
  <c r="E29" i="1"/>
  <c r="D29" i="1"/>
  <c r="E9" i="1"/>
  <c r="D9" i="1"/>
  <c r="E106" i="1" l="1"/>
  <c r="D107" i="1" s="1"/>
  <c r="D106" i="1"/>
</calcChain>
</file>

<file path=xl/sharedStrings.xml><?xml version="1.0" encoding="utf-8"?>
<sst xmlns="http://schemas.openxmlformats.org/spreadsheetml/2006/main" count="265" uniqueCount="137">
  <si>
    <t>SEGUIMIENTO AL PLAN ESTRATEGICO</t>
  </si>
  <si>
    <t>Código Formato:
F-PLAN-002 Versión 3</t>
  </si>
  <si>
    <t xml:space="preserve"> </t>
  </si>
  <si>
    <t xml:space="preserve">Plan Estatégico Institucional </t>
  </si>
  <si>
    <t xml:space="preserve">Periodos </t>
  </si>
  <si>
    <t>2019 - 2022</t>
  </si>
  <si>
    <t>Perspectiva</t>
  </si>
  <si>
    <t xml:space="preserve">Eje </t>
  </si>
  <si>
    <t xml:space="preserve">Objetivo Estratégico </t>
  </si>
  <si>
    <t xml:space="preserve">Objetivo Específico </t>
  </si>
  <si>
    <t>Peso</t>
  </si>
  <si>
    <t xml:space="preserve">Dependencia responsable </t>
  </si>
  <si>
    <t>Indicadores</t>
  </si>
  <si>
    <t>Productos</t>
  </si>
  <si>
    <t>Seguimiento</t>
  </si>
  <si>
    <t>Periodo 1</t>
  </si>
  <si>
    <t>Periodo 2</t>
  </si>
  <si>
    <t>Periodo 3</t>
  </si>
  <si>
    <t>Periodo 4</t>
  </si>
  <si>
    <t xml:space="preserve">Meta </t>
  </si>
  <si>
    <t xml:space="preserve">Ejecución </t>
  </si>
  <si>
    <t>Periodos</t>
  </si>
  <si>
    <t>Observaciones</t>
  </si>
  <si>
    <t>Gestión por Resultados</t>
  </si>
  <si>
    <t>Eje Estructural - Modelo de Gestión</t>
  </si>
  <si>
    <t>Definir e implementar un modelo de supervisión basado en la gestión de riesgos, prospectivo, participativo y efectivo, que redunde en la sostenibilidad y avance de la economía solidaria.</t>
  </si>
  <si>
    <t>Diseñar un modelo de supervisión de la economía solidaria prospectivo, basado en la gestión de riesgos.</t>
  </si>
  <si>
    <t>Delegaturas</t>
  </si>
  <si>
    <t>Nuevo modelo de Supervisión diseñado</t>
  </si>
  <si>
    <t>Documento validado que recoja el nuevo Modelo de Supervisión diseñado</t>
  </si>
  <si>
    <t xml:space="preserve">Se cumplieron en un 100% las dos (2) actividades programadas en el Plan de Acción. </t>
  </si>
  <si>
    <t>Cierre Plan</t>
  </si>
  <si>
    <t>Regular el modelo de supervisión diseñado para las organizaciones del sector e implantarlo.</t>
  </si>
  <si>
    <t>Oficina asesora jurídica</t>
  </si>
  <si>
    <t>Modelo de supervisión adoptado</t>
  </si>
  <si>
    <t>Acto adminsitrativo para la adopción del Modelo de Supervisión</t>
  </si>
  <si>
    <t>Desarrollar o adaptar herramientas de analítica para la generación de alertas tempranas o preventivas.</t>
  </si>
  <si>
    <t>Oficina de Planeación y Sistemas</t>
  </si>
  <si>
    <t>Grado de implementación de la herramienta de analítica</t>
  </si>
  <si>
    <t>Herramienta de analítica desarrollada e implementada</t>
  </si>
  <si>
    <t>Se llevaron a cabo las cuatro (4) actividades programadas en el Plan de Acción: dos (2) cumplidas en un 100%, para las restantes cumplidas en un  porcentaje inferior, se dará continuidad a través del módulo de mejora de la herramienta ISOlución-Plan de mejora al Plan de Acción 2019.</t>
  </si>
  <si>
    <t>Verificar la gestión de riesgos en las organizaciones del sector, acorde con el modelo de supervisión regulado.</t>
  </si>
  <si>
    <t>Delgaturas</t>
  </si>
  <si>
    <t>Organizaciones supervisadas bajo el nuevo modelo</t>
  </si>
  <si>
    <t>Reporte de verificación de la gestión de riesgos del sector</t>
  </si>
  <si>
    <t>Se gestionaron las veinticuatro (24) actividades programadas en el Plan de Acción: dieciseis (16) cumplidas en un 100%; para las restantes cumplidas en un porcentaje inferior, se dará continuidad a través del módulo de mejora de la herramienta ISOlución-Plan de mejora al Plan de Acción 2019.</t>
  </si>
  <si>
    <t>Gestión de Fortalecimiento Institucional</t>
  </si>
  <si>
    <t>Eje Estructural - Gestión por Procesos y Proyectos</t>
  </si>
  <si>
    <t>Fortalecer la gestión por procesos, estandarizados e interdependientes, y por proyectos, para una prestación ágil, flexible y segura de servicios, mediante la mejora continua y la apropiación de las TIC.</t>
  </si>
  <si>
    <t>Apropiar la gestión por procesos y por proyectos, como modelo de operación ordinario en la entidad.</t>
  </si>
  <si>
    <t xml:space="preserve">Oficina Asesora de Planeación y Sistemas </t>
  </si>
  <si>
    <t>Nivel de apropiación de la gestión por procesos y proyectos en función de los resultados esperados</t>
  </si>
  <si>
    <t xml:space="preserve">Documento de verificación y evaluación del nivel de apropiación
</t>
  </si>
  <si>
    <t>Se tramitaron las trece (13) actividades programadas en el Plan de Acción: ocho  (8) cumplidas en un 100%; para las restantes cumplidas en un  porcentaje inferior, se dará continuidad a través del módulo de mejora de la herramienta ISOlución-Plan de mejora al Plan de Acción 2019.</t>
  </si>
  <si>
    <t>Definir, adoptar e implementar herramientas de seguimiento y evaluación por resultados, respecto de los procesos y proyectos desarrollados por la entidad.</t>
  </si>
  <si>
    <t>Oficina Asesora de Planeación y Sistemas</t>
  </si>
  <si>
    <t>Grado de implementación de la herramienta de seguimiento y evaluación
Nivel de efectividad de los procesos y proyectos en función de los resultados esperados</t>
  </si>
  <si>
    <t>Herramienta de seguimiento y evaluación desarrollada e implementada
Mapa de procesos interoperable, orientado hacia el resultado y documento de verificación y evaluación</t>
  </si>
  <si>
    <t>Se llevaron a cabo las diecinueve (19) actividades programadas en el Plan de Acción: once (11) cumplidas en un 100%; para las restantes cumplidas en un porcentaje inferior, se dará continuidad a través del módulo de mejora de la herramienta ISOlución-Plan de mejora al Plan de Acción 2019.</t>
  </si>
  <si>
    <t>Eje Estratégico - Capital Humano Competente</t>
  </si>
  <si>
    <t>Fomentar y desarrollar capacidades y competencias para contar con un capital humano altamente calificado y motivado, que aporte a la transformación institucional y a la materialización de las líneas de acción que consoliden los cambios.</t>
  </si>
  <si>
    <t>Diseñar e implementar las estrategias definidas para la gestión del cambio y del conocimiento, actualizándolas en función de las dinámicas internas y externas que incidan en la entidad.</t>
  </si>
  <si>
    <t>Secretaria General</t>
  </si>
  <si>
    <t>Índice de clima laboral
Grado de implementación de las estrategias definidas para la gestión del cambio y del conocimiento</t>
  </si>
  <si>
    <t xml:space="preserve">Estrategias de gestión del cambio y del conocimiento definidas, implementadas y actualizadas. </t>
  </si>
  <si>
    <t xml:space="preserve">Se cumplieron en un 100% las siete (7) actividades programadas en el Plan de Acción. </t>
  </si>
  <si>
    <t>Definir e implementar el sistema de evaluación institucional y del capital humano de la entidad para enfocarlo a resultados.</t>
  </si>
  <si>
    <t>Índice de desempeño institucional</t>
  </si>
  <si>
    <t>Sistema Integral de Evaluación institucional y de desempeño del Capital Humano</t>
  </si>
  <si>
    <t xml:space="preserve">Se desarrollaron las doce (12) actividades programadas en el Plan de Acción. Cumplidas en un 100%. </t>
  </si>
  <si>
    <t>Seleccionar el capital humano según las competencias y habilidades requeridas para el desarrollo de los procesos y proyectos definidos por la entidad.</t>
  </si>
  <si>
    <t>Índice de desempeño del personal de planta
Índice de desempeño del personal contratado</t>
  </si>
  <si>
    <t>Informe y plan de acción del sistema de evaluación por competencias</t>
  </si>
  <si>
    <t>Se cumplió en un 100% la actividad programada en el Plan de Acción.</t>
  </si>
  <si>
    <t>Gestión para el Resultado</t>
  </si>
  <si>
    <t>Eje Estratégico - Gobernanza del Dato</t>
  </si>
  <si>
    <t>Fomentar el uso co-creador de los datos para la producción continua de información y conocimiento, que faciliten la toma de decisiones y el liderazgo sectorial.</t>
  </si>
  <si>
    <t>Diseñar, formular e implementar una política interna y un sistema integrado para asegurar la gobernanza del dato y la información, su suficiencia, consistencia e integridad.</t>
  </si>
  <si>
    <t>Oficina Asesora de Planeación y Sistemas
Secretaria General</t>
  </si>
  <si>
    <t>Grado de implementación de la Política Interna para la gobernanza del dato y la información
Nivel de acceso, confiabilidad e integridad de los datos e información</t>
  </si>
  <si>
    <t>Documento de Política aprobado e implementado
Informes periódicos de evaluación y recomendaciones de mejora</t>
  </si>
  <si>
    <t>Se cumplieron en un porcentaje inferior al 100%, las dos (2) actividades programadas en el Plan de Acción. Se dará continuidad a través del módulo de mejora de la herramienta ISOlución-Plan de mejora al Plan de Acción 2019.</t>
  </si>
  <si>
    <r>
      <t>Revisar y reestructurar los procesos de gestión del dato y la información, para facilitar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la producción de conocimiento e información de valor agregado de uso de interno y del sector.</t>
    </r>
  </si>
  <si>
    <t>Porcentaje de activos de información procesados y dispuestos tecnicamente para múltiples fines</t>
  </si>
  <si>
    <t>Activos de Información dispuestos para la generación de conocimiento de valor agregado</t>
  </si>
  <si>
    <t>Se gestionaron las siete (7) actividades programada en el Plan de Acción: cinco (5) cumplidas en un 100%; para las restantes cumplidas en un  porcentaje inferior, se dará continuidad a través del módulo de mejora de la herramienta ISOlución-Plan de mejora al Plan de Acción 2019</t>
  </si>
  <si>
    <t>Diseñar e implementar un registro único, continuamente actualizado, de las organizaciones objeto de supervisión por parte de la entidad.</t>
  </si>
  <si>
    <t>Despacho
Oficina Asesora de Planeación y Sistemas</t>
  </si>
  <si>
    <t>Número de entidades solidarias registradas en el Registro Único</t>
  </si>
  <si>
    <t>Registro único de las entidades solidarias sujetas a supervisión</t>
  </si>
  <si>
    <t>Se desarrollaron las cuatro (4) actividades programadas en el Plan de Acción: dos (2) cumplidas en un 100%; para las restantes cumplidas en un  porcentaje inferior, se dará continuidad a través del módulo de mejora de la herramienta ISOlución-Plan de mejora al Plan de Acción 2019.</t>
  </si>
  <si>
    <t>Gestión Misional</t>
  </si>
  <si>
    <t>Eje Estratégico - Política Pública y Regulación</t>
  </si>
  <si>
    <t>Diseñar e impulsar iniciativas de política pública y generar regulación y doctrina unificadora para apoyar la gestión de la supervisión integral y el desarrollo del sector.</t>
  </si>
  <si>
    <t>Promover y cogestionar mecanismos que faciliten el diseño y formulación de políticas públicas integrales en favor del sector.</t>
  </si>
  <si>
    <t xml:space="preserve">Despacho </t>
  </si>
  <si>
    <t>Número de inciativas de política propuestas por la Supersolidaria al sector.</t>
  </si>
  <si>
    <t>Iniciativas de política pública de propuestas por la SES al sector</t>
  </si>
  <si>
    <t>Se llevaron a cabo las nueve (9) actividades programadas en el Plan de Acción: cinco (5) cumplida en un 100%; para las restantes cumplidas en un  porcentaje inferior, se dará continuidad a través del módulo de mejora de la herramienta ISOlución-Plan de mejora al Plan de Acción 2019.</t>
  </si>
  <si>
    <t>Promover y cogestionar mecanismos a través de los cuales se materialicen iniciativas reguladoras y doctrina unificada para la supervisión y el sector.</t>
  </si>
  <si>
    <t>Oficina Jurídica</t>
  </si>
  <si>
    <t>Marco regulatorio unificado y definido</t>
  </si>
  <si>
    <t>Marco regulatorio y doctrinal unificado y definido</t>
  </si>
  <si>
    <t xml:space="preserve">Se cumplieron en un 100% las cinco (5) actividades programadas en el Plan de Acción. </t>
  </si>
  <si>
    <t>Eje Estratégico Transversal - Posicionamiento Institucional</t>
  </si>
  <si>
    <t>Definir e implementar acciones que permitan visibilizar la gestión de la Supersolidaria, con el fin de incrementar sus recursos de autoridad y legitimidad en el sector, haciendo explícito su aporte al posicionamiento y avance de la economía solidaria.</t>
  </si>
  <si>
    <t>Diseñar, formular e implementar una política interna que permita visibilizar y posicionar la gestión de la entidad a nivel sectorial e intersectorial.</t>
  </si>
  <si>
    <t>Despacho</t>
  </si>
  <si>
    <t>Grado de implementación de la política interna.</t>
  </si>
  <si>
    <t xml:space="preserve">Polìtica interna implementada </t>
  </si>
  <si>
    <r>
      <t>Se gestionaron las cinco (5) actividades programadas en el Plan de Acción: cuatro (4) cumplidas en un 100%; para la restantes cumplidas en un  porcentaje inferior,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se dará continuidad a través del módulo de mejora de la herramienta ISOlución-Plan de mejora al Plan de Acción 2019.</t>
    </r>
  </si>
  <si>
    <t>Gestionar asertivamente los grupos de interés a nivel sectorial e intersectorial, de acuerdo con sus intereses y expectativas.</t>
  </si>
  <si>
    <t>Nivel de sastisfacción de los grupos de interés y de valor sectoriales e intersectoriales</t>
  </si>
  <si>
    <t>Mapa de actores
Estrategias de acción para la gestión de grupos de valor e interés</t>
  </si>
  <si>
    <t>Eje Estratégico Transversal - Transformación Digital</t>
  </si>
  <si>
    <t xml:space="preserve">Optimizar la gestión y operación a través del uso de las TIC y su continua evolución, para satisfacer las necesidades y expectativas de las organizaciones, sus asociados, las demás entidades del sector y los ciudadanos en general. </t>
  </si>
  <si>
    <t>Generar capacidades de TI para facilitar una efectiva gestión de los procesos y proyectos de la entidad.</t>
  </si>
  <si>
    <t>Capacidades de TI implementadas</t>
  </si>
  <si>
    <t>Capacidades de TI</t>
  </si>
  <si>
    <t>Se llevaron a cabo las cinco (5) actividades programadas en el Plan de Acción: cuatro (4) cumplidas en un 100%; para la restantes cumplidas en un  porcentaje inferior, se dará continuidad a través del módulo de mejora de la herramienta ISOlución-Plan de mejora al Plan de Acción 2019.</t>
  </si>
  <si>
    <t>Disponer servicios digitales confiables y expeditos, alineados con el marco estratégico y los requerimientos de los usuarios internos y externos.</t>
  </si>
  <si>
    <t>Servicios digitales en etapa de producción</t>
  </si>
  <si>
    <t>Servicios digitales implementados</t>
  </si>
  <si>
    <t>Se cumplieron en un porcentaje inferior al 100% las tres (3) actividades programadas en el Plan de Acción. Se dará  continuidad a través del módulo de mejora de la herramienta ISOlución-Plan de mejora al Plan de Acción 2019.</t>
  </si>
  <si>
    <t>Desarrollar y fortalecer mecanismos de TI que permitan un mejor y óptimo aprovechamiento de la información, para la toma de decisiones.</t>
  </si>
  <si>
    <t>Oficina Sistemas y Oficina de Planeación</t>
  </si>
  <si>
    <t>Grado de uso de mecanismos TI para la toma de decisiones</t>
  </si>
  <si>
    <t xml:space="preserve">Mecanismos implementados </t>
  </si>
  <si>
    <t>Se gestionaron las siete (7) actividades programadas en el Plan de Acción: tres (3) cumplidas en un 100%; para las restantes cumplidas en un  porcentaje inferior, se dará continuidad a través del módulo de mejora de la herramienta ISOlución-Plan de mejora al Plan de Acción 2019.</t>
  </si>
  <si>
    <t xml:space="preserve">Subtotal </t>
  </si>
  <si>
    <t>Cumplimiento consolidado</t>
  </si>
  <si>
    <t>Procesos relacionados: 
PLANIFICACIÓN</t>
  </si>
  <si>
    <t>Elaboró: Martha Nohemy Arevalo Martinez</t>
  </si>
  <si>
    <t>Planificación</t>
  </si>
  <si>
    <t>Revisó: Ligia Galvis Amaya</t>
  </si>
  <si>
    <t>Aprobó: Ligia Galvis Amaya</t>
  </si>
  <si>
    <t xml:space="preserve"> Fecha de creación: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</si>
</sst>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"/>
    <numFmt numFmtId="165" formatCode="0.00000%"/>
    <numFmt numFmtId="166" formatCode="0.000000%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5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1" applyFont="1" applyFill="1" applyBorder="1" applyAlignment="1"/>
    <xf numFmtId="0" fontId="4" fillId="2" borderId="0" xfId="2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/>
    <xf numFmtId="9" fontId="5" fillId="0" borderId="0" xfId="3" applyNumberFormat="1" applyFont="1" applyFill="1" applyBorder="1" applyAlignment="1"/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/>
    </xf>
    <xf numFmtId="0" fontId="5" fillId="0" borderId="0" xfId="3" applyFont="1" applyFill="1" applyAlignment="1">
      <alignment horizontal="center"/>
    </xf>
    <xf numFmtId="0" fontId="2" fillId="0" borderId="0" xfId="1" applyFont="1" applyFill="1" applyAlignment="1"/>
    <xf numFmtId="0" fontId="11" fillId="3" borderId="4" xfId="3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8" fillId="3" borderId="12" xfId="3" applyFont="1" applyFill="1" applyBorder="1" applyAlignment="1">
      <alignment horizontal="center" vertical="center"/>
    </xf>
    <xf numFmtId="0" fontId="8" fillId="3" borderId="12" xfId="3" applyFont="1" applyFill="1" applyBorder="1" applyAlignment="1">
      <alignment horizontal="center"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wrapText="1"/>
    </xf>
    <xf numFmtId="0" fontId="8" fillId="2" borderId="4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wrapText="1"/>
    </xf>
    <xf numFmtId="0" fontId="5" fillId="2" borderId="4" xfId="3" applyFont="1" applyFill="1" applyBorder="1" applyAlignment="1"/>
    <xf numFmtId="9" fontId="5" fillId="0" borderId="4" xfId="4" applyFont="1" applyFill="1" applyBorder="1" applyAlignment="1">
      <alignment horizontal="center" vertical="center" wrapText="1"/>
    </xf>
    <xf numFmtId="9" fontId="2" fillId="0" borderId="4" xfId="1" applyNumberFormat="1" applyFont="1" applyFill="1" applyBorder="1" applyAlignment="1">
      <alignment horizontal="center" vertical="center" wrapText="1"/>
    </xf>
    <xf numFmtId="0" fontId="5" fillId="4" borderId="4" xfId="3" applyFont="1" applyFill="1" applyBorder="1" applyAlignment="1" applyProtection="1">
      <alignment vertical="center" wrapText="1"/>
      <protection locked="0"/>
    </xf>
    <xf numFmtId="9" fontId="2" fillId="4" borderId="4" xfId="1" applyNumberFormat="1" applyFont="1" applyFill="1" applyBorder="1" applyAlignment="1">
      <alignment horizontal="center" vertical="center" wrapText="1"/>
    </xf>
    <xf numFmtId="0" fontId="5" fillId="4" borderId="4" xfId="3" applyFont="1" applyFill="1" applyBorder="1" applyAlignment="1"/>
    <xf numFmtId="0" fontId="2" fillId="0" borderId="4" xfId="1" applyFont="1" applyFill="1" applyBorder="1" applyAlignment="1">
      <alignment horizontal="left" vertical="center" wrapText="1"/>
    </xf>
    <xf numFmtId="0" fontId="2" fillId="5" borderId="0" xfId="1" applyFont="1" applyFill="1" applyAlignment="1"/>
    <xf numFmtId="0" fontId="5" fillId="0" borderId="4" xfId="3" applyFont="1" applyFill="1" applyBorder="1" applyAlignment="1"/>
    <xf numFmtId="0" fontId="5" fillId="0" borderId="4" xfId="3" applyFont="1" applyFill="1" applyBorder="1" applyAlignment="1" applyProtection="1">
      <alignment vertical="center" wrapText="1"/>
      <protection locked="0"/>
    </xf>
    <xf numFmtId="165" fontId="5" fillId="0" borderId="4" xfId="3" applyNumberFormat="1" applyFont="1" applyFill="1" applyBorder="1" applyAlignment="1" applyProtection="1">
      <alignment vertical="center" wrapText="1"/>
      <protection locked="0"/>
    </xf>
    <xf numFmtId="166" fontId="5" fillId="4" borderId="4" xfId="3" applyNumberFormat="1" applyFont="1" applyFill="1" applyBorder="1" applyAlignment="1" applyProtection="1">
      <alignment vertical="center" wrapText="1"/>
      <protection locked="0"/>
    </xf>
    <xf numFmtId="0" fontId="2" fillId="0" borderId="0" xfId="1" applyFont="1" applyFill="1" applyAlignment="1">
      <alignment horizontal="center"/>
    </xf>
    <xf numFmtId="10" fontId="14" fillId="4" borderId="4" xfId="3" applyNumberFormat="1" applyFont="1" applyFill="1" applyBorder="1" applyAlignment="1" applyProtection="1">
      <alignment vertical="center" wrapText="1"/>
      <protection locked="0"/>
    </xf>
    <xf numFmtId="10" fontId="5" fillId="4" borderId="4" xfId="4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11" fillId="6" borderId="4" xfId="3" applyFont="1" applyFill="1" applyBorder="1" applyAlignment="1">
      <alignment horizontal="center" vertical="center" wrapText="1"/>
    </xf>
    <xf numFmtId="10" fontId="14" fillId="4" borderId="23" xfId="3" applyNumberFormat="1" applyFont="1" applyFill="1" applyBorder="1" applyAlignment="1" applyProtection="1">
      <alignment horizontal="center" vertical="center"/>
      <protection locked="0"/>
    </xf>
    <xf numFmtId="0" fontId="14" fillId="4" borderId="24" xfId="3" applyFont="1" applyFill="1" applyBorder="1" applyAlignment="1" applyProtection="1">
      <alignment horizontal="center" vertical="center"/>
      <protection locked="0"/>
    </xf>
    <xf numFmtId="9" fontId="2" fillId="0" borderId="4" xfId="1" applyNumberFormat="1" applyFont="1" applyFill="1" applyBorder="1" applyAlignment="1">
      <alignment horizontal="center" vertical="center"/>
    </xf>
    <xf numFmtId="9" fontId="2" fillId="4" borderId="4" xfId="1" applyNumberFormat="1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9" fontId="5" fillId="0" borderId="20" xfId="2" applyNumberFormat="1" applyFont="1" applyFill="1" applyBorder="1" applyAlignment="1">
      <alignment horizontal="center" vertical="center"/>
    </xf>
    <xf numFmtId="9" fontId="5" fillId="0" borderId="21" xfId="2" applyNumberFormat="1" applyFont="1" applyFill="1" applyBorder="1" applyAlignment="1">
      <alignment horizontal="center" vertical="center"/>
    </xf>
    <xf numFmtId="9" fontId="5" fillId="0" borderId="22" xfId="2" applyNumberFormat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9" fontId="2" fillId="2" borderId="4" xfId="1" applyNumberFormat="1" applyFont="1" applyFill="1" applyBorder="1" applyAlignment="1">
      <alignment horizontal="center" vertical="center"/>
    </xf>
    <xf numFmtId="10" fontId="5" fillId="4" borderId="4" xfId="3" applyNumberFormat="1" applyFont="1" applyFill="1" applyBorder="1" applyAlignment="1" applyProtection="1">
      <alignment horizontal="center" vertical="center"/>
      <protection locked="0"/>
    </xf>
    <xf numFmtId="0" fontId="5" fillId="4" borderId="4" xfId="3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10" fontId="5" fillId="4" borderId="4" xfId="2" applyNumberFormat="1" applyFont="1" applyFill="1" applyBorder="1" applyAlignment="1">
      <alignment horizontal="center" vertical="center"/>
    </xf>
    <xf numFmtId="10" fontId="5" fillId="4" borderId="20" xfId="2" applyNumberFormat="1" applyFont="1" applyFill="1" applyBorder="1" applyAlignment="1">
      <alignment horizontal="center" vertical="center"/>
    </xf>
    <xf numFmtId="9" fontId="2" fillId="4" borderId="20" xfId="1" applyNumberFormat="1" applyFont="1" applyFill="1" applyBorder="1" applyAlignment="1">
      <alignment horizontal="center" vertical="center" wrapText="1"/>
    </xf>
    <xf numFmtId="9" fontId="2" fillId="4" borderId="21" xfId="1" applyNumberFormat="1" applyFont="1" applyFill="1" applyBorder="1" applyAlignment="1">
      <alignment horizontal="center" vertical="center" wrapText="1"/>
    </xf>
    <xf numFmtId="9" fontId="2" fillId="4" borderId="22" xfId="1" applyNumberFormat="1" applyFont="1" applyFill="1" applyBorder="1" applyAlignment="1">
      <alignment horizontal="center" vertical="center" wrapText="1"/>
    </xf>
    <xf numFmtId="0" fontId="5" fillId="4" borderId="20" xfId="3" applyFont="1" applyFill="1" applyBorder="1" applyAlignment="1">
      <alignment horizontal="center" wrapText="1"/>
    </xf>
    <xf numFmtId="0" fontId="5" fillId="4" borderId="21" xfId="3" applyFont="1" applyFill="1" applyBorder="1" applyAlignment="1">
      <alignment horizontal="center" wrapText="1"/>
    </xf>
    <xf numFmtId="0" fontId="5" fillId="4" borderId="22" xfId="3" applyFont="1" applyFill="1" applyBorder="1" applyAlignment="1">
      <alignment horizont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9" fontId="2" fillId="4" borderId="20" xfId="1" applyNumberFormat="1" applyFont="1" applyFill="1" applyBorder="1" applyAlignment="1">
      <alignment horizontal="center" vertical="center"/>
    </xf>
    <xf numFmtId="9" fontId="2" fillId="4" borderId="21" xfId="1" applyNumberFormat="1" applyFont="1" applyFill="1" applyBorder="1" applyAlignment="1">
      <alignment horizontal="center" vertical="center"/>
    </xf>
    <xf numFmtId="9" fontId="2" fillId="4" borderId="22" xfId="1" applyNumberFormat="1" applyFont="1" applyFill="1" applyBorder="1" applyAlignment="1">
      <alignment horizontal="center" vertical="center"/>
    </xf>
    <xf numFmtId="10" fontId="5" fillId="4" borderId="4" xfId="2" applyNumberFormat="1" applyFont="1" applyFill="1" applyBorder="1" applyAlignment="1">
      <alignment horizontal="center" vertical="center" wrapText="1"/>
    </xf>
    <xf numFmtId="9" fontId="2" fillId="0" borderId="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top" wrapText="1"/>
    </xf>
    <xf numFmtId="9" fontId="5" fillId="0" borderId="20" xfId="4" applyFont="1" applyFill="1" applyBorder="1" applyAlignment="1">
      <alignment horizontal="center" vertical="center"/>
    </xf>
    <xf numFmtId="9" fontId="5" fillId="0" borderId="21" xfId="4" applyFont="1" applyFill="1" applyBorder="1" applyAlignment="1">
      <alignment horizontal="center" vertical="center"/>
    </xf>
    <xf numFmtId="9" fontId="5" fillId="0" borderId="22" xfId="4" applyFont="1" applyFill="1" applyBorder="1" applyAlignment="1">
      <alignment horizontal="center" vertical="center"/>
    </xf>
    <xf numFmtId="9" fontId="2" fillId="2" borderId="4" xfId="1" applyNumberFormat="1" applyFont="1" applyFill="1" applyBorder="1" applyAlignment="1">
      <alignment horizontal="center" vertical="center" wrapText="1"/>
    </xf>
    <xf numFmtId="10" fontId="5" fillId="4" borderId="4" xfId="3" applyNumberFormat="1" applyFont="1" applyFill="1" applyBorder="1" applyAlignment="1" applyProtection="1">
      <alignment horizontal="center" vertical="center" wrapText="1"/>
      <protection locked="0"/>
    </xf>
    <xf numFmtId="9" fontId="5" fillId="4" borderId="4" xfId="4" applyFont="1" applyFill="1" applyBorder="1" applyAlignment="1">
      <alignment horizontal="center" vertical="center" wrapText="1"/>
    </xf>
    <xf numFmtId="9" fontId="5" fillId="4" borderId="4" xfId="4" applyFont="1" applyFill="1" applyBorder="1" applyAlignment="1">
      <alignment horizontal="center" vertical="center"/>
    </xf>
    <xf numFmtId="9" fontId="5" fillId="2" borderId="4" xfId="4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9" fontId="2" fillId="4" borderId="4" xfId="1" applyNumberFormat="1" applyFont="1" applyFill="1" applyBorder="1" applyAlignment="1">
      <alignment horizontal="center" vertical="center" wrapText="1"/>
    </xf>
    <xf numFmtId="9" fontId="5" fillId="2" borderId="4" xfId="4" applyFont="1" applyFill="1" applyBorder="1" applyAlignment="1">
      <alignment horizontal="center" vertical="center"/>
    </xf>
    <xf numFmtId="9" fontId="5" fillId="0" borderId="4" xfId="4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0" fontId="8" fillId="3" borderId="12" xfId="3" applyFont="1" applyFill="1" applyBorder="1" applyAlignment="1">
      <alignment horizontal="center" vertical="center"/>
    </xf>
    <xf numFmtId="0" fontId="8" fillId="3" borderId="17" xfId="3" applyFont="1" applyFill="1" applyBorder="1" applyAlignment="1">
      <alignment horizontal="center" vertical="center"/>
    </xf>
    <xf numFmtId="0" fontId="8" fillId="3" borderId="12" xfId="3" applyFont="1" applyFill="1" applyBorder="1" applyAlignment="1">
      <alignment horizontal="center" vertical="center" wrapText="1"/>
    </xf>
    <xf numFmtId="0" fontId="8" fillId="3" borderId="17" xfId="3" applyFont="1" applyFill="1" applyBorder="1" applyAlignment="1">
      <alignment horizontal="center" vertical="center" wrapText="1"/>
    </xf>
    <xf numFmtId="0" fontId="8" fillId="3" borderId="18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8" fillId="3" borderId="19" xfId="3" applyFont="1" applyFill="1" applyBorder="1" applyAlignment="1">
      <alignment horizontal="center" vertical="center" wrapText="1"/>
    </xf>
    <xf numFmtId="0" fontId="8" fillId="3" borderId="15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0" fontId="8" fillId="3" borderId="16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/>
    </xf>
    <xf numFmtId="0" fontId="8" fillId="3" borderId="4" xfId="3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/>
    </xf>
    <xf numFmtId="0" fontId="8" fillId="3" borderId="4" xfId="3" applyFont="1" applyFill="1" applyBorder="1" applyAlignment="1">
      <alignment horizontal="center" vertical="center" wrapText="1"/>
    </xf>
  </cellXfs>
  <cellStyles count="5">
    <cellStyle name="Normal" xfId="0" builtinId="0"/>
    <cellStyle name="Normal 2 2" xfId="3" xr:uid="{00000000-0005-0000-0000-000001000000}"/>
    <cellStyle name="Normal 2 3" xfId="2" xr:uid="{00000000-0005-0000-0000-000002000000}"/>
    <cellStyle name="Normal 4" xfId="1" xr:uid="{00000000-0005-0000-0000-000003000000}"/>
    <cellStyle name="Porcentaje 3" xfId="4" xr:uid="{00000000-0005-0000-0000-000004000000}"/>
  </cellStyles>
  <dxfs count="1">
    <dxf>
      <fill>
        <patternFill patternType="solid">
          <fgColor rgb="FFA8D08D"/>
          <bgColor rgb="FFA8D08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146050</xdr:rowOff>
    </xdr:to>
    <xdr:sp macro="" textlink="">
      <xdr:nvSpPr>
        <xdr:cNvPr id="2" name="AutoShape 1" descr="Pieza expectativa 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39850" y="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146050</xdr:rowOff>
    </xdr:to>
    <xdr:sp macro="" textlink="">
      <xdr:nvSpPr>
        <xdr:cNvPr id="3" name="AutoShape 1" descr="Pieza expectativa 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4039850" y="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515374</xdr:colOff>
      <xdr:row>1</xdr:row>
      <xdr:rowOff>47626</xdr:rowOff>
    </xdr:from>
    <xdr:to>
      <xdr:col>2</xdr:col>
      <xdr:colOff>1222376</xdr:colOff>
      <xdr:row>2</xdr:row>
      <xdr:rowOff>142875</xdr:rowOff>
    </xdr:to>
    <xdr:pic>
      <xdr:nvPicPr>
        <xdr:cNvPr id="4" name="Imagen 3" descr="Resultado de imagen para logo supersolidari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3149" y="209551"/>
          <a:ext cx="1811902" cy="457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EVALO/Downloads/Formato%20Seguimiento%20Proyectos%20Inversi&#243;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talecimiento Tecnología"/>
      <sheetName val="Prevención Riesgos Júridicos"/>
      <sheetName val="Sistemas de Gestión"/>
      <sheetName val="Fortalecimiento Fondos"/>
      <sheetName val="Supervisión BR"/>
      <sheetName val="Acervo Documental"/>
      <sheetName val="Materia Normativa"/>
      <sheetName val="Buen Gobierno"/>
      <sheetName val="Consolidado"/>
      <sheetName val="Hoja1"/>
    </sheetNames>
    <sheetDataSet>
      <sheetData sheetId="0">
        <row r="29">
          <cell r="R29">
            <v>0</v>
          </cell>
        </row>
      </sheetData>
      <sheetData sheetId="1">
        <row r="18">
          <cell r="R18">
            <v>1775677982</v>
          </cell>
        </row>
      </sheetData>
      <sheetData sheetId="2">
        <row r="15">
          <cell r="R15">
            <v>0</v>
          </cell>
        </row>
      </sheetData>
      <sheetData sheetId="3">
        <row r="18">
          <cell r="R18">
            <v>1826779500</v>
          </cell>
        </row>
      </sheetData>
      <sheetData sheetId="4">
        <row r="23">
          <cell r="R23">
            <v>4916606000</v>
          </cell>
        </row>
      </sheetData>
      <sheetData sheetId="5">
        <row r="21">
          <cell r="R21">
            <v>2100000000</v>
          </cell>
        </row>
      </sheetData>
      <sheetData sheetId="6">
        <row r="17">
          <cell r="R17">
            <v>0</v>
          </cell>
        </row>
      </sheetData>
      <sheetData sheetId="7">
        <row r="17">
          <cell r="R17">
            <v>0</v>
          </cell>
        </row>
      </sheetData>
      <sheetData sheetId="8"/>
      <sheetData sheetId="9">
        <row r="4">
          <cell r="J4" t="str">
            <v>Documentos_Normativos</v>
          </cell>
        </row>
        <row r="5">
          <cell r="J5" t="str">
            <v>Servicio_de_supervisión_basado_en_riesgos_y_Normas_Internacionales_de_Información_Financiera_implementado</v>
          </cell>
        </row>
        <row r="6">
          <cell r="J6" t="str">
            <v>Servicio_de_educación_para_el_trabajo_para_la_supervisión_basada_en_riesgos</v>
          </cell>
        </row>
        <row r="7">
          <cell r="J7" t="str">
            <v>Servicios_de_divulgación_del_nuevo_sistema_de_supervisión_basado_en_riesgos</v>
          </cell>
        </row>
        <row r="18">
          <cell r="J18" t="str">
            <v>Servicio_de_seguimiento_a_entidades_financieras_supervisadas_y_partes_interesadas</v>
          </cell>
        </row>
        <row r="19">
          <cell r="J19" t="str">
            <v>Servicio_de_visitas_a_organizaciones_del_sector_solidario</v>
          </cell>
        </row>
        <row r="27">
          <cell r="J27" t="str">
            <v>Servicio_de_visitas_a_organizaciones_del_sector_solidario_</v>
          </cell>
        </row>
        <row r="28">
          <cell r="J28" t="str">
            <v xml:space="preserve">Servicio_de_gestión_de_Información_del_sector_solidario
</v>
          </cell>
        </row>
        <row r="36">
          <cell r="J36" t="str">
            <v>Servicios_de_información_actualizados</v>
          </cell>
        </row>
        <row r="37">
          <cell r="J37" t="str">
            <v>Servicios_tecnológicos</v>
          </cell>
        </row>
        <row r="38">
          <cell r="J38" t="str">
            <v>Documento_para_la_planeación_estratégica_en_TI</v>
          </cell>
        </row>
        <row r="56">
          <cell r="J56" t="str">
            <v>Servicio_de_Educación_Informal_para_la_Gestión_Administrativa</v>
          </cell>
        </row>
        <row r="57">
          <cell r="J57" t="str">
            <v>Servicio_de_Implementación_Sistemas_de_Gestión</v>
          </cell>
        </row>
        <row r="62">
          <cell r="J62" t="str">
            <v>Servicio_de_Gestión_Documental</v>
          </cell>
        </row>
        <row r="73">
          <cell r="J73" t="str">
            <v>Documentos_metodológicos</v>
          </cell>
        </row>
        <row r="74">
          <cell r="J74" t="str">
            <v>Servicio_de_educación_informal_para_el_buen_gobierno_</v>
          </cell>
        </row>
        <row r="75">
          <cell r="J75" t="str">
            <v xml:space="preserve">Servicio_de_seguimiento_a_entidades_financieras_supervisadas_y_partes_interesadas_
</v>
          </cell>
        </row>
        <row r="80">
          <cell r="J80" t="str">
            <v>Documentos_normativos_</v>
          </cell>
        </row>
        <row r="81">
          <cell r="J81" t="str">
            <v>Documentos_metodologicos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W112"/>
  <sheetViews>
    <sheetView showGridLines="0" tabSelected="1" view="pageBreakPreview" zoomScale="90" zoomScaleNormal="90" zoomScaleSheetLayoutView="90" workbookViewId="0">
      <selection activeCell="D41" sqref="D41:D55"/>
    </sheetView>
  </sheetViews>
  <sheetFormatPr baseColWidth="10" defaultColWidth="10.85546875" defaultRowHeight="12.75" x14ac:dyDescent="0.2"/>
  <cols>
    <col min="1" max="1" width="18.7109375" style="12" customWidth="1"/>
    <col min="2" max="2" width="16.5703125" style="12" customWidth="1"/>
    <col min="3" max="3" width="24" style="2" customWidth="1"/>
    <col min="4" max="4" width="13.28515625" style="2" customWidth="1"/>
    <col min="5" max="5" width="12" style="2" bestFit="1" customWidth="1"/>
    <col min="6" max="6" width="33.28515625" style="12" customWidth="1"/>
    <col min="7" max="7" width="17" style="35" customWidth="1"/>
    <col min="8" max="8" width="27.5703125" style="12" bestFit="1" customWidth="1"/>
    <col min="9" max="9" width="14.85546875" style="12" customWidth="1"/>
    <col min="10" max="10" width="12.5703125" style="12" customWidth="1"/>
    <col min="11" max="11" width="10.85546875" style="12" customWidth="1"/>
    <col min="12" max="12" width="12.7109375" style="35" bestFit="1" customWidth="1"/>
    <col min="13" max="13" width="7.5703125" style="12" bestFit="1" customWidth="1"/>
    <col min="14" max="14" width="12.7109375" style="12" bestFit="1" customWidth="1"/>
    <col min="15" max="15" width="10" style="12" customWidth="1"/>
    <col min="16" max="16" width="12.7109375" style="12" bestFit="1" customWidth="1"/>
    <col min="17" max="17" width="17.7109375" style="12" customWidth="1"/>
    <col min="18" max="19" width="18.28515625" style="12" customWidth="1"/>
    <col min="20" max="20" width="61.140625" style="12" customWidth="1"/>
    <col min="21" max="22" width="4" style="12" hidden="1" customWidth="1"/>
    <col min="23" max="23" width="5.140625" style="12" hidden="1" customWidth="1"/>
    <col min="24" max="16384" width="10.85546875" style="12"/>
  </cols>
  <sheetData>
    <row r="1" spans="1:21" s="1" customFormat="1" x14ac:dyDescent="0.2">
      <c r="C1" s="2"/>
      <c r="D1" s="2"/>
      <c r="E1" s="2"/>
      <c r="G1" s="3"/>
      <c r="L1" s="3"/>
    </row>
    <row r="2" spans="1:21" s="1" customFormat="1" ht="28.5" customHeight="1" x14ac:dyDescent="0.2">
      <c r="A2" s="109"/>
      <c r="B2" s="110"/>
      <c r="C2" s="110"/>
      <c r="D2" s="110"/>
      <c r="E2" s="111"/>
      <c r="F2" s="115" t="s">
        <v>0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 t="s">
        <v>1</v>
      </c>
      <c r="R2" s="117"/>
      <c r="S2" s="4"/>
      <c r="T2" s="5"/>
    </row>
    <row r="3" spans="1:21" s="1" customFormat="1" ht="18.75" customHeight="1" x14ac:dyDescent="0.2">
      <c r="A3" s="112"/>
      <c r="B3" s="113"/>
      <c r="C3" s="113"/>
      <c r="D3" s="113"/>
      <c r="E3" s="114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7"/>
      <c r="R3" s="117"/>
      <c r="S3" s="4"/>
      <c r="T3" s="6" t="s">
        <v>2</v>
      </c>
    </row>
    <row r="4" spans="1:21" s="1" customFormat="1" ht="24" customHeight="1" thickBot="1" x14ac:dyDescent="0.25">
      <c r="A4" s="7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4"/>
      <c r="R4" s="4"/>
      <c r="S4" s="4"/>
      <c r="T4" s="6"/>
    </row>
    <row r="5" spans="1:21" ht="36" customHeight="1" thickBot="1" x14ac:dyDescent="0.25">
      <c r="A5" s="118" t="s">
        <v>3</v>
      </c>
      <c r="B5" s="118"/>
      <c r="C5" s="118"/>
      <c r="D5" s="118"/>
      <c r="E5" s="118"/>
      <c r="F5" s="118"/>
      <c r="G5" s="118"/>
      <c r="H5" s="118"/>
      <c r="I5" s="9" t="s">
        <v>4</v>
      </c>
      <c r="J5" s="119" t="s">
        <v>5</v>
      </c>
      <c r="K5" s="119"/>
      <c r="L5" s="119"/>
      <c r="M5" s="119"/>
      <c r="N5" s="119"/>
      <c r="O5" s="119"/>
      <c r="P5" s="119"/>
      <c r="Q5" s="10"/>
      <c r="R5" s="11"/>
      <c r="S5" s="11"/>
      <c r="T5" s="5"/>
    </row>
    <row r="6" spans="1:21" ht="29.25" customHeight="1" thickBot="1" x14ac:dyDescent="0.25">
      <c r="A6" s="95" t="s">
        <v>6</v>
      </c>
      <c r="B6" s="95" t="s">
        <v>7</v>
      </c>
      <c r="C6" s="120" t="s">
        <v>8</v>
      </c>
      <c r="D6" s="120"/>
      <c r="E6" s="120"/>
      <c r="F6" s="95" t="s">
        <v>9</v>
      </c>
      <c r="G6" s="95" t="s">
        <v>10</v>
      </c>
      <c r="H6" s="95" t="s">
        <v>11</v>
      </c>
      <c r="I6" s="96" t="s">
        <v>4</v>
      </c>
      <c r="J6" s="97"/>
      <c r="K6" s="97"/>
      <c r="L6" s="97"/>
      <c r="M6" s="97"/>
      <c r="N6" s="97"/>
      <c r="O6" s="97"/>
      <c r="P6" s="97"/>
      <c r="Q6" s="98" t="s">
        <v>12</v>
      </c>
      <c r="R6" s="100" t="s">
        <v>13</v>
      </c>
      <c r="S6" s="103" t="s">
        <v>14</v>
      </c>
      <c r="T6" s="104"/>
    </row>
    <row r="7" spans="1:21" ht="27" customHeight="1" thickBot="1" x14ac:dyDescent="0.25">
      <c r="A7" s="95"/>
      <c r="B7" s="95"/>
      <c r="C7" s="120"/>
      <c r="D7" s="120"/>
      <c r="E7" s="120"/>
      <c r="F7" s="95"/>
      <c r="G7" s="95"/>
      <c r="H7" s="95"/>
      <c r="I7" s="106" t="s">
        <v>15</v>
      </c>
      <c r="J7" s="107"/>
      <c r="K7" s="108" t="s">
        <v>16</v>
      </c>
      <c r="L7" s="107"/>
      <c r="M7" s="108" t="s">
        <v>17</v>
      </c>
      <c r="N7" s="107"/>
      <c r="O7" s="108" t="s">
        <v>18</v>
      </c>
      <c r="P7" s="107"/>
      <c r="Q7" s="99"/>
      <c r="R7" s="101"/>
      <c r="S7" s="102"/>
      <c r="T7" s="105"/>
    </row>
    <row r="8" spans="1:21" ht="35.25" customHeight="1" x14ac:dyDescent="0.2">
      <c r="A8" s="95"/>
      <c r="B8" s="95"/>
      <c r="C8" s="13"/>
      <c r="D8" s="14" t="s">
        <v>19</v>
      </c>
      <c r="E8" s="14" t="s">
        <v>20</v>
      </c>
      <c r="F8" s="95"/>
      <c r="G8" s="95"/>
      <c r="H8" s="95"/>
      <c r="I8" s="15" t="s">
        <v>19</v>
      </c>
      <c r="J8" s="16" t="s">
        <v>20</v>
      </c>
      <c r="K8" s="17" t="s">
        <v>19</v>
      </c>
      <c r="L8" s="16" t="s">
        <v>20</v>
      </c>
      <c r="M8" s="17" t="s">
        <v>19</v>
      </c>
      <c r="N8" s="16" t="s">
        <v>20</v>
      </c>
      <c r="O8" s="17" t="s">
        <v>19</v>
      </c>
      <c r="P8" s="16" t="s">
        <v>20</v>
      </c>
      <c r="Q8" s="99"/>
      <c r="R8" s="102"/>
      <c r="S8" s="18" t="s">
        <v>21</v>
      </c>
      <c r="T8" s="18" t="s">
        <v>22</v>
      </c>
    </row>
    <row r="9" spans="1:21" ht="45" customHeight="1" x14ac:dyDescent="0.2">
      <c r="A9" s="51" t="s">
        <v>23</v>
      </c>
      <c r="B9" s="51" t="s">
        <v>24</v>
      </c>
      <c r="C9" s="63" t="s">
        <v>25</v>
      </c>
      <c r="D9" s="79">
        <f>(I9*G9)+(I14*G14)+(I19*G19)+(I24*G24)</f>
        <v>0.25</v>
      </c>
      <c r="E9" s="79">
        <f>(J9*G9)+(J14*G14)+(J19*G19)+(J24*G24)</f>
        <v>0.2495</v>
      </c>
      <c r="F9" s="94" t="s">
        <v>26</v>
      </c>
      <c r="G9" s="92">
        <v>0.5</v>
      </c>
      <c r="H9" s="90" t="s">
        <v>27</v>
      </c>
      <c r="I9" s="85">
        <v>0.4</v>
      </c>
      <c r="J9" s="86">
        <v>0.4</v>
      </c>
      <c r="K9" s="59">
        <v>0.8</v>
      </c>
      <c r="L9" s="86" t="s">
        <v>2</v>
      </c>
      <c r="M9" s="59">
        <v>1</v>
      </c>
      <c r="N9" s="86"/>
      <c r="O9" s="48">
        <v>0</v>
      </c>
      <c r="P9" s="86"/>
      <c r="Q9" s="51" t="s">
        <v>28</v>
      </c>
      <c r="R9" s="51" t="s">
        <v>29</v>
      </c>
      <c r="S9" s="19" t="s">
        <v>15</v>
      </c>
      <c r="T9" s="20" t="s">
        <v>30</v>
      </c>
      <c r="U9" s="12">
        <v>2</v>
      </c>
    </row>
    <row r="10" spans="1:21" ht="21.75" customHeight="1" x14ac:dyDescent="0.2">
      <c r="A10" s="51"/>
      <c r="B10" s="51"/>
      <c r="C10" s="63"/>
      <c r="D10" s="79"/>
      <c r="E10" s="79"/>
      <c r="F10" s="94"/>
      <c r="G10" s="92"/>
      <c r="H10" s="90"/>
      <c r="I10" s="85"/>
      <c r="J10" s="86"/>
      <c r="K10" s="59"/>
      <c r="L10" s="86"/>
      <c r="M10" s="59"/>
      <c r="N10" s="86"/>
      <c r="O10" s="48"/>
      <c r="P10" s="86"/>
      <c r="Q10" s="51"/>
      <c r="R10" s="51"/>
      <c r="S10" s="19" t="s">
        <v>16</v>
      </c>
      <c r="T10" s="21"/>
    </row>
    <row r="11" spans="1:21" ht="19.5" customHeight="1" x14ac:dyDescent="0.2">
      <c r="A11" s="51"/>
      <c r="B11" s="51"/>
      <c r="C11" s="63"/>
      <c r="D11" s="79"/>
      <c r="E11" s="79"/>
      <c r="F11" s="94"/>
      <c r="G11" s="92"/>
      <c r="H11" s="90"/>
      <c r="I11" s="85"/>
      <c r="J11" s="86"/>
      <c r="K11" s="59"/>
      <c r="L11" s="86"/>
      <c r="M11" s="59"/>
      <c r="N11" s="86"/>
      <c r="O11" s="48"/>
      <c r="P11" s="86"/>
      <c r="Q11" s="51"/>
      <c r="R11" s="51"/>
      <c r="S11" s="19" t="s">
        <v>17</v>
      </c>
      <c r="T11" s="21"/>
    </row>
    <row r="12" spans="1:21" ht="20.25" customHeight="1" x14ac:dyDescent="0.2">
      <c r="A12" s="51"/>
      <c r="B12" s="51"/>
      <c r="C12" s="63"/>
      <c r="D12" s="79"/>
      <c r="E12" s="79"/>
      <c r="F12" s="94"/>
      <c r="G12" s="92"/>
      <c r="H12" s="90"/>
      <c r="I12" s="85"/>
      <c r="J12" s="86"/>
      <c r="K12" s="59"/>
      <c r="L12" s="86"/>
      <c r="M12" s="59"/>
      <c r="N12" s="86"/>
      <c r="O12" s="48"/>
      <c r="P12" s="86"/>
      <c r="Q12" s="51"/>
      <c r="R12" s="51"/>
      <c r="S12" s="19" t="s">
        <v>18</v>
      </c>
      <c r="T12" s="21"/>
    </row>
    <row r="13" spans="1:21" ht="24" customHeight="1" x14ac:dyDescent="0.2">
      <c r="A13" s="51"/>
      <c r="B13" s="51"/>
      <c r="C13" s="63"/>
      <c r="D13" s="79"/>
      <c r="E13" s="79"/>
      <c r="F13" s="94"/>
      <c r="G13" s="92"/>
      <c r="H13" s="90"/>
      <c r="I13" s="85"/>
      <c r="J13" s="86"/>
      <c r="K13" s="59"/>
      <c r="L13" s="86"/>
      <c r="M13" s="59"/>
      <c r="N13" s="86"/>
      <c r="O13" s="48"/>
      <c r="P13" s="86"/>
      <c r="Q13" s="51"/>
      <c r="R13" s="51"/>
      <c r="S13" s="19" t="s">
        <v>31</v>
      </c>
      <c r="T13" s="22"/>
    </row>
    <row r="14" spans="1:21" ht="42" customHeight="1" x14ac:dyDescent="0.2">
      <c r="A14" s="51"/>
      <c r="B14" s="51"/>
      <c r="C14" s="63"/>
      <c r="D14" s="79"/>
      <c r="E14" s="79"/>
      <c r="F14" s="94" t="s">
        <v>32</v>
      </c>
      <c r="G14" s="92">
        <v>0.15</v>
      </c>
      <c r="H14" s="90" t="s">
        <v>33</v>
      </c>
      <c r="I14" s="59">
        <v>0.2</v>
      </c>
      <c r="J14" s="60">
        <v>0.2</v>
      </c>
      <c r="K14" s="59">
        <v>0.6</v>
      </c>
      <c r="L14" s="49"/>
      <c r="M14" s="59">
        <v>0.8</v>
      </c>
      <c r="N14" s="49"/>
      <c r="O14" s="48">
        <v>1</v>
      </c>
      <c r="P14" s="49"/>
      <c r="Q14" s="80" t="s">
        <v>34</v>
      </c>
      <c r="R14" s="80" t="s">
        <v>35</v>
      </c>
      <c r="S14" s="19" t="s">
        <v>15</v>
      </c>
      <c r="T14" s="20" t="s">
        <v>30</v>
      </c>
      <c r="U14" s="12">
        <v>2</v>
      </c>
    </row>
    <row r="15" spans="1:21" ht="24.75" customHeight="1" x14ac:dyDescent="0.2">
      <c r="A15" s="51"/>
      <c r="B15" s="51"/>
      <c r="C15" s="63"/>
      <c r="D15" s="79"/>
      <c r="E15" s="79"/>
      <c r="F15" s="94"/>
      <c r="G15" s="92"/>
      <c r="H15" s="90"/>
      <c r="I15" s="59"/>
      <c r="J15" s="60"/>
      <c r="K15" s="59"/>
      <c r="L15" s="49"/>
      <c r="M15" s="59"/>
      <c r="N15" s="49"/>
      <c r="O15" s="48"/>
      <c r="P15" s="49"/>
      <c r="Q15" s="80"/>
      <c r="R15" s="80"/>
      <c r="S15" s="19" t="s">
        <v>16</v>
      </c>
      <c r="T15" s="23"/>
    </row>
    <row r="16" spans="1:21" ht="26.25" customHeight="1" x14ac:dyDescent="0.2">
      <c r="A16" s="51"/>
      <c r="B16" s="51"/>
      <c r="C16" s="63"/>
      <c r="D16" s="79"/>
      <c r="E16" s="79"/>
      <c r="F16" s="94"/>
      <c r="G16" s="92"/>
      <c r="H16" s="90"/>
      <c r="I16" s="59"/>
      <c r="J16" s="60"/>
      <c r="K16" s="59"/>
      <c r="L16" s="49"/>
      <c r="M16" s="59"/>
      <c r="N16" s="49"/>
      <c r="O16" s="48"/>
      <c r="P16" s="49"/>
      <c r="Q16" s="80"/>
      <c r="R16" s="80"/>
      <c r="S16" s="19" t="s">
        <v>17</v>
      </c>
      <c r="T16" s="23"/>
    </row>
    <row r="17" spans="1:22" ht="27.75" customHeight="1" x14ac:dyDescent="0.2">
      <c r="A17" s="51"/>
      <c r="B17" s="51"/>
      <c r="C17" s="63"/>
      <c r="D17" s="79"/>
      <c r="E17" s="79"/>
      <c r="F17" s="94"/>
      <c r="G17" s="92"/>
      <c r="H17" s="90"/>
      <c r="I17" s="59"/>
      <c r="J17" s="60"/>
      <c r="K17" s="59"/>
      <c r="L17" s="49"/>
      <c r="M17" s="59"/>
      <c r="N17" s="49"/>
      <c r="O17" s="48"/>
      <c r="P17" s="49"/>
      <c r="Q17" s="80"/>
      <c r="R17" s="80"/>
      <c r="S17" s="19" t="s">
        <v>18</v>
      </c>
      <c r="T17" s="23"/>
    </row>
    <row r="18" spans="1:22" ht="23.25" customHeight="1" x14ac:dyDescent="0.2">
      <c r="A18" s="51"/>
      <c r="B18" s="51"/>
      <c r="C18" s="63"/>
      <c r="D18" s="79"/>
      <c r="E18" s="79"/>
      <c r="F18" s="94"/>
      <c r="G18" s="92"/>
      <c r="H18" s="90"/>
      <c r="I18" s="59"/>
      <c r="J18" s="60"/>
      <c r="K18" s="59"/>
      <c r="L18" s="49"/>
      <c r="M18" s="59"/>
      <c r="N18" s="49"/>
      <c r="O18" s="48"/>
      <c r="P18" s="49"/>
      <c r="Q18" s="80"/>
      <c r="R18" s="80"/>
      <c r="S18" s="19" t="s">
        <v>31</v>
      </c>
      <c r="T18" s="23"/>
    </row>
    <row r="19" spans="1:22" ht="75.75" customHeight="1" x14ac:dyDescent="0.2">
      <c r="A19" s="51"/>
      <c r="B19" s="51"/>
      <c r="C19" s="63"/>
      <c r="D19" s="79"/>
      <c r="E19" s="79"/>
      <c r="F19" s="94" t="s">
        <v>36</v>
      </c>
      <c r="G19" s="92">
        <v>0.2</v>
      </c>
      <c r="H19" s="89" t="s">
        <v>37</v>
      </c>
      <c r="I19" s="92">
        <v>0.1</v>
      </c>
      <c r="J19" s="60">
        <v>9.7500000000000003E-2</v>
      </c>
      <c r="K19" s="92">
        <v>0.5</v>
      </c>
      <c r="L19" s="88"/>
      <c r="M19" s="92">
        <v>0.8</v>
      </c>
      <c r="N19" s="88"/>
      <c r="O19" s="93">
        <v>1</v>
      </c>
      <c r="P19" s="88"/>
      <c r="Q19" s="80" t="s">
        <v>38</v>
      </c>
      <c r="R19" s="80" t="s">
        <v>39</v>
      </c>
      <c r="S19" s="19" t="s">
        <v>15</v>
      </c>
      <c r="T19" s="20" t="s">
        <v>40</v>
      </c>
      <c r="U19" s="12">
        <v>2</v>
      </c>
      <c r="V19" s="12">
        <v>2</v>
      </c>
    </row>
    <row r="20" spans="1:22" ht="24" customHeight="1" x14ac:dyDescent="0.2">
      <c r="A20" s="51"/>
      <c r="B20" s="51"/>
      <c r="C20" s="63"/>
      <c r="D20" s="79"/>
      <c r="E20" s="79"/>
      <c r="F20" s="94"/>
      <c r="G20" s="92"/>
      <c r="H20" s="89"/>
      <c r="I20" s="92"/>
      <c r="J20" s="60"/>
      <c r="K20" s="92"/>
      <c r="L20" s="88"/>
      <c r="M20" s="92"/>
      <c r="N20" s="88"/>
      <c r="O20" s="93"/>
      <c r="P20" s="88"/>
      <c r="Q20" s="80"/>
      <c r="R20" s="80"/>
      <c r="S20" s="19" t="s">
        <v>16</v>
      </c>
      <c r="T20" s="23"/>
    </row>
    <row r="21" spans="1:22" x14ac:dyDescent="0.2">
      <c r="A21" s="51"/>
      <c r="B21" s="51"/>
      <c r="C21" s="63"/>
      <c r="D21" s="79"/>
      <c r="E21" s="79"/>
      <c r="F21" s="94"/>
      <c r="G21" s="92"/>
      <c r="H21" s="89"/>
      <c r="I21" s="92"/>
      <c r="J21" s="60"/>
      <c r="K21" s="92"/>
      <c r="L21" s="88"/>
      <c r="M21" s="92"/>
      <c r="N21" s="88"/>
      <c r="O21" s="93"/>
      <c r="P21" s="88"/>
      <c r="Q21" s="80"/>
      <c r="R21" s="80"/>
      <c r="S21" s="19" t="s">
        <v>17</v>
      </c>
      <c r="T21" s="23"/>
    </row>
    <row r="22" spans="1:22" x14ac:dyDescent="0.2">
      <c r="A22" s="51"/>
      <c r="B22" s="51"/>
      <c r="C22" s="63"/>
      <c r="D22" s="79"/>
      <c r="E22" s="79"/>
      <c r="F22" s="94"/>
      <c r="G22" s="92"/>
      <c r="H22" s="89"/>
      <c r="I22" s="92"/>
      <c r="J22" s="60"/>
      <c r="K22" s="92"/>
      <c r="L22" s="88"/>
      <c r="M22" s="92"/>
      <c r="N22" s="88"/>
      <c r="O22" s="93"/>
      <c r="P22" s="88"/>
      <c r="Q22" s="80"/>
      <c r="R22" s="80"/>
      <c r="S22" s="19" t="s">
        <v>18</v>
      </c>
      <c r="T22" s="23"/>
    </row>
    <row r="23" spans="1:22" x14ac:dyDescent="0.2">
      <c r="A23" s="51"/>
      <c r="B23" s="51"/>
      <c r="C23" s="63"/>
      <c r="D23" s="79"/>
      <c r="E23" s="79"/>
      <c r="F23" s="94"/>
      <c r="G23" s="92"/>
      <c r="H23" s="89"/>
      <c r="I23" s="92"/>
      <c r="J23" s="60"/>
      <c r="K23" s="92"/>
      <c r="L23" s="88"/>
      <c r="M23" s="92"/>
      <c r="N23" s="88"/>
      <c r="O23" s="93"/>
      <c r="P23" s="88"/>
      <c r="Q23" s="80"/>
      <c r="R23" s="80"/>
      <c r="S23" s="19" t="s">
        <v>31</v>
      </c>
      <c r="T23" s="23"/>
    </row>
    <row r="24" spans="1:22" ht="63.75" x14ac:dyDescent="0.2">
      <c r="A24" s="51"/>
      <c r="B24" s="51"/>
      <c r="C24" s="63"/>
      <c r="D24" s="79"/>
      <c r="E24" s="79"/>
      <c r="F24" s="94" t="s">
        <v>41</v>
      </c>
      <c r="G24" s="89">
        <v>0.15</v>
      </c>
      <c r="H24" s="90" t="s">
        <v>42</v>
      </c>
      <c r="I24" s="85">
        <v>0</v>
      </c>
      <c r="J24" s="86">
        <v>0</v>
      </c>
      <c r="K24" s="85">
        <v>0.05</v>
      </c>
      <c r="L24" s="91"/>
      <c r="M24" s="85">
        <v>0.5</v>
      </c>
      <c r="N24" s="87"/>
      <c r="O24" s="80">
        <v>1</v>
      </c>
      <c r="P24" s="87"/>
      <c r="Q24" s="51" t="s">
        <v>43</v>
      </c>
      <c r="R24" s="51" t="s">
        <v>44</v>
      </c>
      <c r="S24" s="19" t="s">
        <v>15</v>
      </c>
      <c r="T24" s="20" t="s">
        <v>45</v>
      </c>
      <c r="U24" s="12">
        <v>16</v>
      </c>
      <c r="V24" s="12">
        <v>8</v>
      </c>
    </row>
    <row r="25" spans="1:22" x14ac:dyDescent="0.2">
      <c r="A25" s="51"/>
      <c r="B25" s="51"/>
      <c r="C25" s="63"/>
      <c r="D25" s="79"/>
      <c r="E25" s="79"/>
      <c r="F25" s="94"/>
      <c r="G25" s="89"/>
      <c r="H25" s="90"/>
      <c r="I25" s="85"/>
      <c r="J25" s="86"/>
      <c r="K25" s="85"/>
      <c r="L25" s="91"/>
      <c r="M25" s="85"/>
      <c r="N25" s="87"/>
      <c r="O25" s="80"/>
      <c r="P25" s="87"/>
      <c r="Q25" s="51"/>
      <c r="R25" s="51"/>
      <c r="S25" s="19" t="s">
        <v>16</v>
      </c>
      <c r="T25" s="23"/>
    </row>
    <row r="26" spans="1:22" x14ac:dyDescent="0.2">
      <c r="A26" s="51"/>
      <c r="B26" s="51"/>
      <c r="C26" s="63"/>
      <c r="D26" s="79"/>
      <c r="E26" s="79"/>
      <c r="F26" s="94"/>
      <c r="G26" s="89"/>
      <c r="H26" s="90"/>
      <c r="I26" s="85"/>
      <c r="J26" s="86"/>
      <c r="K26" s="85"/>
      <c r="L26" s="91"/>
      <c r="M26" s="85"/>
      <c r="N26" s="87"/>
      <c r="O26" s="80"/>
      <c r="P26" s="87"/>
      <c r="Q26" s="51"/>
      <c r="R26" s="51"/>
      <c r="S26" s="19" t="s">
        <v>17</v>
      </c>
      <c r="T26" s="23"/>
    </row>
    <row r="27" spans="1:22" x14ac:dyDescent="0.2">
      <c r="A27" s="51"/>
      <c r="B27" s="51"/>
      <c r="C27" s="63"/>
      <c r="D27" s="79"/>
      <c r="E27" s="79"/>
      <c r="F27" s="94"/>
      <c r="G27" s="89"/>
      <c r="H27" s="90"/>
      <c r="I27" s="85"/>
      <c r="J27" s="86"/>
      <c r="K27" s="85"/>
      <c r="L27" s="91"/>
      <c r="M27" s="85"/>
      <c r="N27" s="87"/>
      <c r="O27" s="80"/>
      <c r="P27" s="87"/>
      <c r="Q27" s="51"/>
      <c r="R27" s="51"/>
      <c r="S27" s="19" t="s">
        <v>18</v>
      </c>
      <c r="T27" s="23"/>
    </row>
    <row r="28" spans="1:22" ht="27.75" customHeight="1" x14ac:dyDescent="0.2">
      <c r="A28" s="51"/>
      <c r="B28" s="51"/>
      <c r="C28" s="63"/>
      <c r="D28" s="79"/>
      <c r="E28" s="79"/>
      <c r="F28" s="94"/>
      <c r="G28" s="89"/>
      <c r="H28" s="90"/>
      <c r="I28" s="85"/>
      <c r="J28" s="86"/>
      <c r="K28" s="85"/>
      <c r="L28" s="91"/>
      <c r="M28" s="85"/>
      <c r="N28" s="87"/>
      <c r="O28" s="80"/>
      <c r="P28" s="87"/>
      <c r="Q28" s="51"/>
      <c r="R28" s="51"/>
      <c r="S28" s="19" t="s">
        <v>31</v>
      </c>
      <c r="T28" s="23"/>
    </row>
    <row r="29" spans="1:22" ht="73.5" customHeight="1" x14ac:dyDescent="0.2">
      <c r="A29" s="51" t="s">
        <v>46</v>
      </c>
      <c r="B29" s="51" t="s">
        <v>47</v>
      </c>
      <c r="C29" s="63" t="s">
        <v>48</v>
      </c>
      <c r="D29" s="79">
        <f>(I29*G29)+(I35*G35)</f>
        <v>0.42499999999999999</v>
      </c>
      <c r="E29" s="79">
        <f>(J29*G29)+(J35*G35)</f>
        <v>0.39239437499999996</v>
      </c>
      <c r="F29" s="63" t="s">
        <v>49</v>
      </c>
      <c r="G29" s="82">
        <v>0.5</v>
      </c>
      <c r="H29" s="56" t="s">
        <v>50</v>
      </c>
      <c r="I29" s="59">
        <v>0.6</v>
      </c>
      <c r="J29" s="60">
        <v>0.55899999999999994</v>
      </c>
      <c r="K29" s="48">
        <v>1</v>
      </c>
      <c r="L29" s="49"/>
      <c r="M29" s="48">
        <v>0</v>
      </c>
      <c r="N29" s="87"/>
      <c r="O29" s="48">
        <v>0</v>
      </c>
      <c r="P29" s="88"/>
      <c r="Q29" s="51" t="s">
        <v>51</v>
      </c>
      <c r="R29" s="51" t="s">
        <v>52</v>
      </c>
      <c r="S29" s="19" t="s">
        <v>15</v>
      </c>
      <c r="T29" s="20" t="s">
        <v>53</v>
      </c>
      <c r="U29" s="12">
        <v>8</v>
      </c>
      <c r="V29" s="12">
        <v>5</v>
      </c>
    </row>
    <row r="30" spans="1:22" ht="27.75" customHeight="1" x14ac:dyDescent="0.2">
      <c r="A30" s="51"/>
      <c r="B30" s="51"/>
      <c r="C30" s="63"/>
      <c r="D30" s="79"/>
      <c r="E30" s="79"/>
      <c r="F30" s="63"/>
      <c r="G30" s="83"/>
      <c r="H30" s="57"/>
      <c r="I30" s="59"/>
      <c r="J30" s="60"/>
      <c r="K30" s="48"/>
      <c r="L30" s="49"/>
      <c r="M30" s="48"/>
      <c r="N30" s="87"/>
      <c r="O30" s="48"/>
      <c r="P30" s="88"/>
      <c r="Q30" s="51"/>
      <c r="R30" s="51"/>
      <c r="S30" s="19" t="s">
        <v>16</v>
      </c>
      <c r="T30" s="23"/>
    </row>
    <row r="31" spans="1:22" ht="27.75" customHeight="1" x14ac:dyDescent="0.2">
      <c r="A31" s="51"/>
      <c r="B31" s="51"/>
      <c r="C31" s="63"/>
      <c r="D31" s="79"/>
      <c r="E31" s="79"/>
      <c r="F31" s="63"/>
      <c r="G31" s="83"/>
      <c r="H31" s="57"/>
      <c r="I31" s="59"/>
      <c r="J31" s="60"/>
      <c r="K31" s="48"/>
      <c r="L31" s="49"/>
      <c r="M31" s="48"/>
      <c r="N31" s="87"/>
      <c r="O31" s="48"/>
      <c r="P31" s="88"/>
      <c r="Q31" s="51"/>
      <c r="R31" s="51"/>
      <c r="S31" s="19" t="s">
        <v>17</v>
      </c>
      <c r="T31" s="23"/>
    </row>
    <row r="32" spans="1:22" ht="27.75" customHeight="1" x14ac:dyDescent="0.2">
      <c r="A32" s="51"/>
      <c r="B32" s="51"/>
      <c r="C32" s="63"/>
      <c r="D32" s="79"/>
      <c r="E32" s="79"/>
      <c r="F32" s="63"/>
      <c r="G32" s="83"/>
      <c r="H32" s="57"/>
      <c r="I32" s="59"/>
      <c r="J32" s="60"/>
      <c r="K32" s="48"/>
      <c r="L32" s="49"/>
      <c r="M32" s="48"/>
      <c r="N32" s="87"/>
      <c r="O32" s="48"/>
      <c r="P32" s="88"/>
      <c r="Q32" s="51"/>
      <c r="R32" s="51"/>
      <c r="S32" s="19" t="s">
        <v>18</v>
      </c>
      <c r="T32" s="23"/>
    </row>
    <row r="33" spans="1:22" ht="27.75" customHeight="1" x14ac:dyDescent="0.2">
      <c r="A33" s="51"/>
      <c r="B33" s="51"/>
      <c r="C33" s="63"/>
      <c r="D33" s="79"/>
      <c r="E33" s="79"/>
      <c r="F33" s="63"/>
      <c r="G33" s="84"/>
      <c r="H33" s="58"/>
      <c r="I33" s="59"/>
      <c r="J33" s="60"/>
      <c r="K33" s="48"/>
      <c r="L33" s="49"/>
      <c r="M33" s="48"/>
      <c r="N33" s="87"/>
      <c r="O33" s="48"/>
      <c r="P33" s="88"/>
      <c r="Q33" s="51"/>
      <c r="R33" s="51"/>
      <c r="S33" s="19" t="s">
        <v>31</v>
      </c>
      <c r="T33" s="23"/>
    </row>
    <row r="34" spans="1:22" ht="4.5" hidden="1" customHeight="1" x14ac:dyDescent="0.2">
      <c r="A34" s="51"/>
      <c r="B34" s="51"/>
      <c r="C34" s="63"/>
      <c r="D34" s="79"/>
      <c r="E34" s="79"/>
      <c r="F34" s="63"/>
      <c r="G34" s="24">
        <v>0.5</v>
      </c>
      <c r="H34" s="19" t="s">
        <v>50</v>
      </c>
      <c r="I34" s="59"/>
      <c r="J34" s="60"/>
      <c r="K34" s="25">
        <v>1</v>
      </c>
      <c r="L34" s="26"/>
      <c r="M34" s="25">
        <v>0</v>
      </c>
      <c r="N34" s="27"/>
      <c r="O34" s="25">
        <v>0</v>
      </c>
      <c r="P34" s="28"/>
      <c r="Q34" s="51"/>
      <c r="R34" s="51"/>
      <c r="S34" s="29"/>
      <c r="T34" s="23"/>
    </row>
    <row r="35" spans="1:22" ht="72.75" customHeight="1" x14ac:dyDescent="0.2">
      <c r="A35" s="51"/>
      <c r="B35" s="51"/>
      <c r="C35" s="63"/>
      <c r="D35" s="79"/>
      <c r="E35" s="79"/>
      <c r="F35" s="63" t="s">
        <v>54</v>
      </c>
      <c r="G35" s="82">
        <v>0.5</v>
      </c>
      <c r="H35" s="56" t="s">
        <v>55</v>
      </c>
      <c r="I35" s="85">
        <v>0.25</v>
      </c>
      <c r="J35" s="86">
        <v>0.22578874999999998</v>
      </c>
      <c r="K35" s="48">
        <v>0.8</v>
      </c>
      <c r="L35" s="61"/>
      <c r="M35" s="48">
        <v>0.95</v>
      </c>
      <c r="N35" s="49"/>
      <c r="O35" s="48">
        <v>1</v>
      </c>
      <c r="P35" s="50"/>
      <c r="Q35" s="51" t="s">
        <v>56</v>
      </c>
      <c r="R35" s="81" t="s">
        <v>57</v>
      </c>
      <c r="S35" s="19" t="s">
        <v>15</v>
      </c>
      <c r="T35" s="20" t="s">
        <v>58</v>
      </c>
      <c r="U35" s="12">
        <v>11</v>
      </c>
      <c r="V35" s="12">
        <v>8</v>
      </c>
    </row>
    <row r="36" spans="1:22" ht="31.5" customHeight="1" x14ac:dyDescent="0.2">
      <c r="A36" s="51"/>
      <c r="B36" s="51"/>
      <c r="C36" s="63"/>
      <c r="D36" s="79"/>
      <c r="E36" s="79"/>
      <c r="F36" s="63"/>
      <c r="G36" s="83"/>
      <c r="H36" s="57"/>
      <c r="I36" s="85"/>
      <c r="J36" s="86"/>
      <c r="K36" s="48"/>
      <c r="L36" s="61"/>
      <c r="M36" s="48"/>
      <c r="N36" s="49"/>
      <c r="O36" s="48"/>
      <c r="P36" s="50"/>
      <c r="Q36" s="51"/>
      <c r="R36" s="81"/>
      <c r="S36" s="19" t="s">
        <v>16</v>
      </c>
      <c r="T36" s="23"/>
    </row>
    <row r="37" spans="1:22" ht="34.5" customHeight="1" x14ac:dyDescent="0.2">
      <c r="A37" s="51"/>
      <c r="B37" s="51"/>
      <c r="C37" s="63"/>
      <c r="D37" s="79"/>
      <c r="E37" s="79"/>
      <c r="F37" s="63"/>
      <c r="G37" s="83"/>
      <c r="H37" s="57"/>
      <c r="I37" s="85"/>
      <c r="J37" s="86"/>
      <c r="K37" s="48"/>
      <c r="L37" s="61"/>
      <c r="M37" s="48"/>
      <c r="N37" s="49"/>
      <c r="O37" s="48"/>
      <c r="P37" s="50"/>
      <c r="Q37" s="51"/>
      <c r="R37" s="81"/>
      <c r="S37" s="19" t="s">
        <v>17</v>
      </c>
      <c r="T37" s="23"/>
    </row>
    <row r="38" spans="1:22" ht="31.5" customHeight="1" x14ac:dyDescent="0.2">
      <c r="A38" s="51"/>
      <c r="B38" s="51"/>
      <c r="C38" s="63"/>
      <c r="D38" s="79"/>
      <c r="E38" s="79"/>
      <c r="F38" s="63"/>
      <c r="G38" s="83"/>
      <c r="H38" s="57"/>
      <c r="I38" s="85"/>
      <c r="J38" s="86"/>
      <c r="K38" s="48"/>
      <c r="L38" s="61"/>
      <c r="M38" s="48"/>
      <c r="N38" s="49"/>
      <c r="O38" s="48"/>
      <c r="P38" s="50"/>
      <c r="Q38" s="51"/>
      <c r="R38" s="81"/>
      <c r="S38" s="19" t="s">
        <v>18</v>
      </c>
      <c r="T38" s="23"/>
    </row>
    <row r="39" spans="1:22" ht="62.25" customHeight="1" x14ac:dyDescent="0.2">
      <c r="A39" s="51"/>
      <c r="B39" s="51"/>
      <c r="C39" s="63"/>
      <c r="D39" s="79"/>
      <c r="E39" s="79"/>
      <c r="F39" s="63"/>
      <c r="G39" s="84"/>
      <c r="H39" s="58"/>
      <c r="I39" s="85"/>
      <c r="J39" s="86"/>
      <c r="K39" s="48"/>
      <c r="L39" s="61"/>
      <c r="M39" s="48"/>
      <c r="N39" s="49"/>
      <c r="O39" s="48"/>
      <c r="P39" s="50"/>
      <c r="Q39" s="51"/>
      <c r="R39" s="81"/>
      <c r="S39" s="19" t="s">
        <v>31</v>
      </c>
      <c r="T39" s="23"/>
    </row>
    <row r="40" spans="1:22" ht="36.75" customHeight="1" x14ac:dyDescent="0.2">
      <c r="A40" s="51"/>
      <c r="B40" s="51"/>
      <c r="C40" s="63"/>
      <c r="D40" s="79"/>
      <c r="E40" s="79"/>
      <c r="F40" s="63"/>
      <c r="G40" s="24">
        <v>0.5</v>
      </c>
      <c r="H40" s="19" t="s">
        <v>50</v>
      </c>
      <c r="I40" s="85"/>
      <c r="J40" s="86"/>
      <c r="K40" s="25">
        <v>0.8</v>
      </c>
      <c r="L40" s="26"/>
      <c r="M40" s="25">
        <v>0.95</v>
      </c>
      <c r="N40" s="27"/>
      <c r="O40" s="25">
        <v>1</v>
      </c>
      <c r="P40" s="28"/>
      <c r="Q40" s="51"/>
      <c r="R40" s="81"/>
      <c r="S40" s="29"/>
      <c r="T40" s="23"/>
    </row>
    <row r="41" spans="1:22" ht="33.75" customHeight="1" x14ac:dyDescent="0.2">
      <c r="A41" s="51" t="s">
        <v>46</v>
      </c>
      <c r="B41" s="51" t="s">
        <v>59</v>
      </c>
      <c r="C41" s="63" t="s">
        <v>60</v>
      </c>
      <c r="D41" s="79">
        <f>(I41*G41)+(I46*G46)+(I51*G51)</f>
        <v>0.30000000000000004</v>
      </c>
      <c r="E41" s="79">
        <f>(J41*G41)+(J46*G46)+(J51*G51)</f>
        <v>0.30000000000000004</v>
      </c>
      <c r="F41" s="63" t="s">
        <v>61</v>
      </c>
      <c r="G41" s="53">
        <v>0.5</v>
      </c>
      <c r="H41" s="73" t="s">
        <v>62</v>
      </c>
      <c r="I41" s="59">
        <v>0.2</v>
      </c>
      <c r="J41" s="60">
        <v>0.2</v>
      </c>
      <c r="K41" s="48">
        <v>0.4</v>
      </c>
      <c r="L41" s="61"/>
      <c r="M41" s="48">
        <v>0.6</v>
      </c>
      <c r="N41" s="49"/>
      <c r="O41" s="48">
        <v>1</v>
      </c>
      <c r="P41" s="50"/>
      <c r="Q41" s="51" t="s">
        <v>63</v>
      </c>
      <c r="R41" s="51" t="s">
        <v>64</v>
      </c>
      <c r="S41" s="19" t="s">
        <v>15</v>
      </c>
      <c r="T41" s="20" t="s">
        <v>65</v>
      </c>
      <c r="U41" s="12">
        <v>7</v>
      </c>
      <c r="V41" s="12">
        <v>0</v>
      </c>
    </row>
    <row r="42" spans="1:22" x14ac:dyDescent="0.2">
      <c r="A42" s="51"/>
      <c r="B42" s="51"/>
      <c r="C42" s="63"/>
      <c r="D42" s="79"/>
      <c r="E42" s="79"/>
      <c r="F42" s="63"/>
      <c r="G42" s="54"/>
      <c r="H42" s="74"/>
      <c r="I42" s="59"/>
      <c r="J42" s="60"/>
      <c r="K42" s="48"/>
      <c r="L42" s="61"/>
      <c r="M42" s="48"/>
      <c r="N42" s="49"/>
      <c r="O42" s="48"/>
      <c r="P42" s="50"/>
      <c r="Q42" s="51"/>
      <c r="R42" s="51"/>
      <c r="S42" s="19" t="s">
        <v>16</v>
      </c>
      <c r="T42" s="23"/>
    </row>
    <row r="43" spans="1:22" x14ac:dyDescent="0.2">
      <c r="A43" s="51"/>
      <c r="B43" s="51"/>
      <c r="C43" s="63"/>
      <c r="D43" s="79"/>
      <c r="E43" s="79"/>
      <c r="F43" s="63"/>
      <c r="G43" s="54"/>
      <c r="H43" s="74"/>
      <c r="I43" s="59"/>
      <c r="J43" s="60"/>
      <c r="K43" s="48"/>
      <c r="L43" s="61"/>
      <c r="M43" s="48"/>
      <c r="N43" s="49"/>
      <c r="O43" s="48"/>
      <c r="P43" s="50"/>
      <c r="Q43" s="51"/>
      <c r="R43" s="51"/>
      <c r="S43" s="19" t="s">
        <v>17</v>
      </c>
      <c r="T43" s="23"/>
    </row>
    <row r="44" spans="1:22" x14ac:dyDescent="0.2">
      <c r="A44" s="51"/>
      <c r="B44" s="51"/>
      <c r="C44" s="63"/>
      <c r="D44" s="79"/>
      <c r="E44" s="79"/>
      <c r="F44" s="63"/>
      <c r="G44" s="54"/>
      <c r="H44" s="74"/>
      <c r="I44" s="59"/>
      <c r="J44" s="60"/>
      <c r="K44" s="48"/>
      <c r="L44" s="61"/>
      <c r="M44" s="48"/>
      <c r="N44" s="49"/>
      <c r="O44" s="48"/>
      <c r="P44" s="50"/>
      <c r="Q44" s="51"/>
      <c r="R44" s="51"/>
      <c r="S44" s="19" t="s">
        <v>18</v>
      </c>
      <c r="T44" s="23"/>
    </row>
    <row r="45" spans="1:22" ht="78.75" customHeight="1" x14ac:dyDescent="0.2">
      <c r="A45" s="51"/>
      <c r="B45" s="51"/>
      <c r="C45" s="63"/>
      <c r="D45" s="79"/>
      <c r="E45" s="79"/>
      <c r="F45" s="63"/>
      <c r="G45" s="55"/>
      <c r="H45" s="75"/>
      <c r="I45" s="59"/>
      <c r="J45" s="60"/>
      <c r="K45" s="48"/>
      <c r="L45" s="61"/>
      <c r="M45" s="48"/>
      <c r="N45" s="49"/>
      <c r="O45" s="48"/>
      <c r="P45" s="50"/>
      <c r="Q45" s="51"/>
      <c r="R45" s="51"/>
      <c r="S45" s="19" t="s">
        <v>31</v>
      </c>
      <c r="T45" s="23"/>
    </row>
    <row r="46" spans="1:22" ht="31.5" customHeight="1" x14ac:dyDescent="0.2">
      <c r="A46" s="51"/>
      <c r="B46" s="51"/>
      <c r="C46" s="63"/>
      <c r="D46" s="79"/>
      <c r="E46" s="79"/>
      <c r="F46" s="63" t="s">
        <v>66</v>
      </c>
      <c r="G46" s="53">
        <v>0.3</v>
      </c>
      <c r="H46" s="73" t="s">
        <v>62</v>
      </c>
      <c r="I46" s="59">
        <v>0.4</v>
      </c>
      <c r="J46" s="60">
        <v>0.4</v>
      </c>
      <c r="K46" s="48">
        <v>0.75</v>
      </c>
      <c r="L46" s="61"/>
      <c r="M46" s="48">
        <v>0.95</v>
      </c>
      <c r="N46" s="49"/>
      <c r="O46" s="48">
        <v>1</v>
      </c>
      <c r="P46" s="50"/>
      <c r="Q46" s="51" t="s">
        <v>67</v>
      </c>
      <c r="R46" s="51" t="s">
        <v>68</v>
      </c>
      <c r="S46" s="19" t="s">
        <v>15</v>
      </c>
      <c r="T46" s="20" t="s">
        <v>69</v>
      </c>
      <c r="U46" s="12">
        <v>12</v>
      </c>
      <c r="V46" s="12">
        <v>0</v>
      </c>
    </row>
    <row r="47" spans="1:22" x14ac:dyDescent="0.2">
      <c r="A47" s="51"/>
      <c r="B47" s="51"/>
      <c r="C47" s="63"/>
      <c r="D47" s="79"/>
      <c r="E47" s="79"/>
      <c r="F47" s="63"/>
      <c r="G47" s="54"/>
      <c r="H47" s="74"/>
      <c r="I47" s="59"/>
      <c r="J47" s="60"/>
      <c r="K47" s="48"/>
      <c r="L47" s="61"/>
      <c r="M47" s="48"/>
      <c r="N47" s="49"/>
      <c r="O47" s="48"/>
      <c r="P47" s="50"/>
      <c r="Q47" s="51"/>
      <c r="R47" s="51"/>
      <c r="S47" s="19" t="s">
        <v>16</v>
      </c>
      <c r="T47" s="23"/>
    </row>
    <row r="48" spans="1:22" x14ac:dyDescent="0.2">
      <c r="A48" s="51"/>
      <c r="B48" s="51"/>
      <c r="C48" s="63"/>
      <c r="D48" s="79"/>
      <c r="E48" s="79"/>
      <c r="F48" s="63"/>
      <c r="G48" s="54"/>
      <c r="H48" s="74"/>
      <c r="I48" s="59"/>
      <c r="J48" s="60"/>
      <c r="K48" s="48"/>
      <c r="L48" s="61"/>
      <c r="M48" s="48"/>
      <c r="N48" s="49"/>
      <c r="O48" s="48"/>
      <c r="P48" s="50"/>
      <c r="Q48" s="51"/>
      <c r="R48" s="51"/>
      <c r="S48" s="19" t="s">
        <v>17</v>
      </c>
      <c r="T48" s="23"/>
    </row>
    <row r="49" spans="1:22" x14ac:dyDescent="0.2">
      <c r="A49" s="51"/>
      <c r="B49" s="51"/>
      <c r="C49" s="63"/>
      <c r="D49" s="79"/>
      <c r="E49" s="79"/>
      <c r="F49" s="63"/>
      <c r="G49" s="54"/>
      <c r="H49" s="74"/>
      <c r="I49" s="59"/>
      <c r="J49" s="60"/>
      <c r="K49" s="48"/>
      <c r="L49" s="61"/>
      <c r="M49" s="48"/>
      <c r="N49" s="49"/>
      <c r="O49" s="48"/>
      <c r="P49" s="50"/>
      <c r="Q49" s="51"/>
      <c r="R49" s="51"/>
      <c r="S49" s="19" t="s">
        <v>18</v>
      </c>
      <c r="T49" s="23"/>
    </row>
    <row r="50" spans="1:22" x14ac:dyDescent="0.2">
      <c r="A50" s="51"/>
      <c r="B50" s="51"/>
      <c r="C50" s="63"/>
      <c r="D50" s="79"/>
      <c r="E50" s="79"/>
      <c r="F50" s="63"/>
      <c r="G50" s="55"/>
      <c r="H50" s="75"/>
      <c r="I50" s="59"/>
      <c r="J50" s="60"/>
      <c r="K50" s="48"/>
      <c r="L50" s="61"/>
      <c r="M50" s="48"/>
      <c r="N50" s="49"/>
      <c r="O50" s="48"/>
      <c r="P50" s="50"/>
      <c r="Q50" s="51"/>
      <c r="R50" s="51"/>
      <c r="S50" s="19" t="s">
        <v>31</v>
      </c>
      <c r="T50" s="23"/>
    </row>
    <row r="51" spans="1:22" ht="36.75" customHeight="1" x14ac:dyDescent="0.2">
      <c r="A51" s="51"/>
      <c r="B51" s="51"/>
      <c r="C51" s="63"/>
      <c r="D51" s="79"/>
      <c r="E51" s="79"/>
      <c r="F51" s="63" t="s">
        <v>70</v>
      </c>
      <c r="G51" s="53">
        <v>0.2</v>
      </c>
      <c r="H51" s="56" t="s">
        <v>62</v>
      </c>
      <c r="I51" s="59">
        <v>0.4</v>
      </c>
      <c r="J51" s="60">
        <v>0.4</v>
      </c>
      <c r="K51" s="48">
        <v>0.7</v>
      </c>
      <c r="L51" s="61"/>
      <c r="M51" s="48">
        <v>1</v>
      </c>
      <c r="N51" s="49"/>
      <c r="O51" s="80">
        <v>0</v>
      </c>
      <c r="P51" s="50"/>
      <c r="Q51" s="51" t="s">
        <v>71</v>
      </c>
      <c r="R51" s="51" t="s">
        <v>72</v>
      </c>
      <c r="S51" s="19" t="s">
        <v>15</v>
      </c>
      <c r="T51" s="20" t="s">
        <v>73</v>
      </c>
      <c r="U51" s="12">
        <v>1</v>
      </c>
      <c r="V51" s="12">
        <v>0</v>
      </c>
    </row>
    <row r="52" spans="1:22" x14ac:dyDescent="0.2">
      <c r="A52" s="51"/>
      <c r="B52" s="51"/>
      <c r="C52" s="63"/>
      <c r="D52" s="79"/>
      <c r="E52" s="79"/>
      <c r="F52" s="63"/>
      <c r="G52" s="54"/>
      <c r="H52" s="57"/>
      <c r="I52" s="59"/>
      <c r="J52" s="60"/>
      <c r="K52" s="48"/>
      <c r="L52" s="61"/>
      <c r="M52" s="48"/>
      <c r="N52" s="49"/>
      <c r="O52" s="80"/>
      <c r="P52" s="50"/>
      <c r="Q52" s="51"/>
      <c r="R52" s="51"/>
      <c r="S52" s="19" t="s">
        <v>16</v>
      </c>
      <c r="T52" s="23"/>
    </row>
    <row r="53" spans="1:22" x14ac:dyDescent="0.2">
      <c r="A53" s="51"/>
      <c r="B53" s="51"/>
      <c r="C53" s="63"/>
      <c r="D53" s="79"/>
      <c r="E53" s="79"/>
      <c r="F53" s="63"/>
      <c r="G53" s="54"/>
      <c r="H53" s="57"/>
      <c r="I53" s="59"/>
      <c r="J53" s="60"/>
      <c r="K53" s="48"/>
      <c r="L53" s="61"/>
      <c r="M53" s="48"/>
      <c r="N53" s="49"/>
      <c r="O53" s="80"/>
      <c r="P53" s="50"/>
      <c r="Q53" s="51"/>
      <c r="R53" s="51"/>
      <c r="S53" s="19" t="s">
        <v>17</v>
      </c>
      <c r="T53" s="23"/>
    </row>
    <row r="54" spans="1:22" x14ac:dyDescent="0.2">
      <c r="A54" s="51"/>
      <c r="B54" s="51"/>
      <c r="C54" s="63"/>
      <c r="D54" s="79"/>
      <c r="E54" s="79"/>
      <c r="F54" s="63"/>
      <c r="G54" s="54"/>
      <c r="H54" s="57"/>
      <c r="I54" s="59"/>
      <c r="J54" s="60"/>
      <c r="K54" s="48"/>
      <c r="L54" s="61"/>
      <c r="M54" s="48"/>
      <c r="N54" s="49"/>
      <c r="O54" s="80"/>
      <c r="P54" s="50"/>
      <c r="Q54" s="51"/>
      <c r="R54" s="51"/>
      <c r="S54" s="19" t="s">
        <v>18</v>
      </c>
      <c r="T54" s="23"/>
    </row>
    <row r="55" spans="1:22" x14ac:dyDescent="0.2">
      <c r="A55" s="51"/>
      <c r="B55" s="51"/>
      <c r="C55" s="63"/>
      <c r="D55" s="79"/>
      <c r="E55" s="79"/>
      <c r="F55" s="63"/>
      <c r="G55" s="55"/>
      <c r="H55" s="58"/>
      <c r="I55" s="59"/>
      <c r="J55" s="60"/>
      <c r="K55" s="48"/>
      <c r="L55" s="61"/>
      <c r="M55" s="48"/>
      <c r="N55" s="49"/>
      <c r="O55" s="80"/>
      <c r="P55" s="50"/>
      <c r="Q55" s="51"/>
      <c r="R55" s="51"/>
      <c r="S55" s="19" t="s">
        <v>31</v>
      </c>
      <c r="T55" s="23"/>
    </row>
    <row r="56" spans="1:22" ht="63" customHeight="1" x14ac:dyDescent="0.2">
      <c r="A56" s="51" t="s">
        <v>74</v>
      </c>
      <c r="B56" s="51" t="s">
        <v>75</v>
      </c>
      <c r="C56" s="63" t="s">
        <v>76</v>
      </c>
      <c r="D56" s="65">
        <f>(I56*G56)+(I61*G61)+(I66*G66)</f>
        <v>0.32</v>
      </c>
      <c r="E56" s="65">
        <f>(J56*G56)+(J61*G61)+(J66*G66)</f>
        <v>0.26914285714285713</v>
      </c>
      <c r="F56" s="63" t="s">
        <v>77</v>
      </c>
      <c r="G56" s="53">
        <v>0.4</v>
      </c>
      <c r="H56" s="56" t="s">
        <v>78</v>
      </c>
      <c r="I56" s="59">
        <v>0.2</v>
      </c>
      <c r="J56" s="60">
        <v>0.12</v>
      </c>
      <c r="K56" s="48">
        <v>0.9</v>
      </c>
      <c r="L56" s="61"/>
      <c r="M56" s="48">
        <v>0.95</v>
      </c>
      <c r="N56" s="76"/>
      <c r="O56" s="48">
        <v>1</v>
      </c>
      <c r="P56" s="70"/>
      <c r="Q56" s="51" t="s">
        <v>79</v>
      </c>
      <c r="R56" s="51" t="s">
        <v>80</v>
      </c>
      <c r="S56" s="19" t="s">
        <v>15</v>
      </c>
      <c r="T56" s="20" t="s">
        <v>81</v>
      </c>
      <c r="U56" s="12">
        <v>0</v>
      </c>
      <c r="V56" s="12">
        <v>2</v>
      </c>
    </row>
    <row r="57" spans="1:22" x14ac:dyDescent="0.2">
      <c r="A57" s="51"/>
      <c r="B57" s="51"/>
      <c r="C57" s="63"/>
      <c r="D57" s="65"/>
      <c r="E57" s="65"/>
      <c r="F57" s="63"/>
      <c r="G57" s="54"/>
      <c r="H57" s="57"/>
      <c r="I57" s="59"/>
      <c r="J57" s="60"/>
      <c r="K57" s="48"/>
      <c r="L57" s="61"/>
      <c r="M57" s="48"/>
      <c r="N57" s="77"/>
      <c r="O57" s="48"/>
      <c r="P57" s="71"/>
      <c r="Q57" s="51"/>
      <c r="R57" s="51"/>
      <c r="S57" s="19" t="s">
        <v>16</v>
      </c>
      <c r="T57" s="23"/>
    </row>
    <row r="58" spans="1:22" x14ac:dyDescent="0.2">
      <c r="A58" s="51"/>
      <c r="B58" s="51"/>
      <c r="C58" s="63"/>
      <c r="D58" s="65"/>
      <c r="E58" s="65"/>
      <c r="F58" s="63"/>
      <c r="G58" s="54"/>
      <c r="H58" s="57"/>
      <c r="I58" s="59"/>
      <c r="J58" s="60"/>
      <c r="K58" s="48"/>
      <c r="L58" s="61"/>
      <c r="M58" s="48"/>
      <c r="N58" s="77"/>
      <c r="O58" s="48"/>
      <c r="P58" s="71"/>
      <c r="Q58" s="51"/>
      <c r="R58" s="51"/>
      <c r="S58" s="19" t="s">
        <v>17</v>
      </c>
      <c r="T58" s="23"/>
    </row>
    <row r="59" spans="1:22" x14ac:dyDescent="0.2">
      <c r="A59" s="51"/>
      <c r="B59" s="51"/>
      <c r="C59" s="63"/>
      <c r="D59" s="65"/>
      <c r="E59" s="65"/>
      <c r="F59" s="63"/>
      <c r="G59" s="54"/>
      <c r="H59" s="57"/>
      <c r="I59" s="59"/>
      <c r="J59" s="60"/>
      <c r="K59" s="48"/>
      <c r="L59" s="61"/>
      <c r="M59" s="48"/>
      <c r="N59" s="77"/>
      <c r="O59" s="48"/>
      <c r="P59" s="71"/>
      <c r="Q59" s="51"/>
      <c r="R59" s="51"/>
      <c r="S59" s="19" t="s">
        <v>18</v>
      </c>
      <c r="T59" s="23"/>
    </row>
    <row r="60" spans="1:22" ht="65.25" customHeight="1" x14ac:dyDescent="0.2">
      <c r="A60" s="51"/>
      <c r="B60" s="51"/>
      <c r="C60" s="63"/>
      <c r="D60" s="65"/>
      <c r="E60" s="65"/>
      <c r="F60" s="63"/>
      <c r="G60" s="55"/>
      <c r="H60" s="58"/>
      <c r="I60" s="59"/>
      <c r="J60" s="60"/>
      <c r="K60" s="48"/>
      <c r="L60" s="61"/>
      <c r="M60" s="48"/>
      <c r="N60" s="78"/>
      <c r="O60" s="48"/>
      <c r="P60" s="72"/>
      <c r="Q60" s="51"/>
      <c r="R60" s="51"/>
      <c r="S60" s="19" t="s">
        <v>31</v>
      </c>
      <c r="T60" s="23"/>
    </row>
    <row r="61" spans="1:22" ht="80.25" customHeight="1" x14ac:dyDescent="0.2">
      <c r="A61" s="51"/>
      <c r="B61" s="51"/>
      <c r="C61" s="63"/>
      <c r="D61" s="65"/>
      <c r="E61" s="65"/>
      <c r="F61" s="63" t="s">
        <v>82</v>
      </c>
      <c r="G61" s="53">
        <v>0.3</v>
      </c>
      <c r="H61" s="73" t="s">
        <v>78</v>
      </c>
      <c r="I61" s="59">
        <v>0.3</v>
      </c>
      <c r="J61" s="60">
        <v>0.28714285714285709</v>
      </c>
      <c r="K61" s="48">
        <v>0.8</v>
      </c>
      <c r="L61" s="61"/>
      <c r="M61" s="48">
        <v>0.95</v>
      </c>
      <c r="N61" s="76"/>
      <c r="O61" s="48">
        <v>1</v>
      </c>
      <c r="P61" s="70"/>
      <c r="Q61" s="51" t="s">
        <v>83</v>
      </c>
      <c r="R61" s="51" t="s">
        <v>84</v>
      </c>
      <c r="S61" s="19" t="s">
        <v>15</v>
      </c>
      <c r="T61" s="20" t="s">
        <v>85</v>
      </c>
      <c r="U61" s="12">
        <v>5</v>
      </c>
      <c r="V61" s="12">
        <v>2</v>
      </c>
    </row>
    <row r="62" spans="1:22" x14ac:dyDescent="0.2">
      <c r="A62" s="51"/>
      <c r="B62" s="51"/>
      <c r="C62" s="63"/>
      <c r="D62" s="65"/>
      <c r="E62" s="65"/>
      <c r="F62" s="63"/>
      <c r="G62" s="54"/>
      <c r="H62" s="74"/>
      <c r="I62" s="59"/>
      <c r="J62" s="60"/>
      <c r="K62" s="48"/>
      <c r="L62" s="61"/>
      <c r="M62" s="48"/>
      <c r="N62" s="77"/>
      <c r="O62" s="48"/>
      <c r="P62" s="71"/>
      <c r="Q62" s="51"/>
      <c r="R62" s="51"/>
      <c r="S62" s="19" t="s">
        <v>16</v>
      </c>
      <c r="T62" s="23"/>
    </row>
    <row r="63" spans="1:22" x14ac:dyDescent="0.2">
      <c r="A63" s="51"/>
      <c r="B63" s="51"/>
      <c r="C63" s="63"/>
      <c r="D63" s="65"/>
      <c r="E63" s="65"/>
      <c r="F63" s="63"/>
      <c r="G63" s="54"/>
      <c r="H63" s="74"/>
      <c r="I63" s="59"/>
      <c r="J63" s="60"/>
      <c r="K63" s="48"/>
      <c r="L63" s="61"/>
      <c r="M63" s="48"/>
      <c r="N63" s="77"/>
      <c r="O63" s="48"/>
      <c r="P63" s="71"/>
      <c r="Q63" s="51"/>
      <c r="R63" s="51"/>
      <c r="S63" s="19" t="s">
        <v>17</v>
      </c>
      <c r="T63" s="23"/>
    </row>
    <row r="64" spans="1:22" x14ac:dyDescent="0.2">
      <c r="A64" s="51"/>
      <c r="B64" s="51"/>
      <c r="C64" s="63"/>
      <c r="D64" s="65"/>
      <c r="E64" s="65"/>
      <c r="F64" s="63"/>
      <c r="G64" s="54"/>
      <c r="H64" s="74"/>
      <c r="I64" s="59"/>
      <c r="J64" s="60"/>
      <c r="K64" s="48"/>
      <c r="L64" s="61"/>
      <c r="M64" s="48"/>
      <c r="N64" s="77"/>
      <c r="O64" s="48"/>
      <c r="P64" s="71"/>
      <c r="Q64" s="51"/>
      <c r="R64" s="51"/>
      <c r="S64" s="19" t="s">
        <v>18</v>
      </c>
      <c r="T64" s="23"/>
    </row>
    <row r="65" spans="1:22" x14ac:dyDescent="0.2">
      <c r="A65" s="51"/>
      <c r="B65" s="51"/>
      <c r="C65" s="63"/>
      <c r="D65" s="65"/>
      <c r="E65" s="65"/>
      <c r="F65" s="63"/>
      <c r="G65" s="55"/>
      <c r="H65" s="75"/>
      <c r="I65" s="59"/>
      <c r="J65" s="60"/>
      <c r="K65" s="48"/>
      <c r="L65" s="61"/>
      <c r="M65" s="48"/>
      <c r="N65" s="78"/>
      <c r="O65" s="48"/>
      <c r="P65" s="72"/>
      <c r="Q65" s="51"/>
      <c r="R65" s="51"/>
      <c r="S65" s="19" t="s">
        <v>31</v>
      </c>
      <c r="T65" s="23"/>
    </row>
    <row r="66" spans="1:22" ht="75" customHeight="1" x14ac:dyDescent="0.2">
      <c r="A66" s="51"/>
      <c r="B66" s="51"/>
      <c r="C66" s="63"/>
      <c r="D66" s="65"/>
      <c r="E66" s="65"/>
      <c r="F66" s="63" t="s">
        <v>86</v>
      </c>
      <c r="G66" s="53">
        <v>0.3</v>
      </c>
      <c r="H66" s="56" t="s">
        <v>87</v>
      </c>
      <c r="I66" s="59">
        <v>0.5</v>
      </c>
      <c r="J66" s="60">
        <v>0.44999999999999996</v>
      </c>
      <c r="K66" s="48">
        <v>0.9</v>
      </c>
      <c r="L66" s="61"/>
      <c r="M66" s="48">
        <v>0.95</v>
      </c>
      <c r="N66" s="76"/>
      <c r="O66" s="48">
        <v>1</v>
      </c>
      <c r="P66" s="70"/>
      <c r="Q66" s="51" t="s">
        <v>88</v>
      </c>
      <c r="R66" s="51" t="s">
        <v>89</v>
      </c>
      <c r="S66" s="19" t="s">
        <v>15</v>
      </c>
      <c r="T66" s="20" t="s">
        <v>90</v>
      </c>
      <c r="U66" s="12">
        <v>2</v>
      </c>
      <c r="V66" s="12">
        <v>2</v>
      </c>
    </row>
    <row r="67" spans="1:22" x14ac:dyDescent="0.2">
      <c r="A67" s="51"/>
      <c r="B67" s="51"/>
      <c r="C67" s="63"/>
      <c r="D67" s="65"/>
      <c r="E67" s="65"/>
      <c r="F67" s="63"/>
      <c r="G67" s="54"/>
      <c r="H67" s="57"/>
      <c r="I67" s="59"/>
      <c r="J67" s="60"/>
      <c r="K67" s="48"/>
      <c r="L67" s="61"/>
      <c r="M67" s="48"/>
      <c r="N67" s="77"/>
      <c r="O67" s="48"/>
      <c r="P67" s="71"/>
      <c r="Q67" s="51"/>
      <c r="R67" s="51"/>
      <c r="S67" s="19" t="s">
        <v>16</v>
      </c>
      <c r="T67" s="23"/>
    </row>
    <row r="68" spans="1:22" x14ac:dyDescent="0.2">
      <c r="A68" s="51"/>
      <c r="B68" s="51"/>
      <c r="C68" s="63"/>
      <c r="D68" s="65"/>
      <c r="E68" s="65"/>
      <c r="F68" s="63"/>
      <c r="G68" s="54"/>
      <c r="H68" s="57"/>
      <c r="I68" s="59"/>
      <c r="J68" s="60"/>
      <c r="K68" s="48"/>
      <c r="L68" s="61"/>
      <c r="M68" s="48"/>
      <c r="N68" s="77"/>
      <c r="O68" s="48"/>
      <c r="P68" s="71"/>
      <c r="Q68" s="51"/>
      <c r="R68" s="51"/>
      <c r="S68" s="19" t="s">
        <v>17</v>
      </c>
      <c r="T68" s="23"/>
    </row>
    <row r="69" spans="1:22" x14ac:dyDescent="0.2">
      <c r="A69" s="51"/>
      <c r="B69" s="51"/>
      <c r="C69" s="63"/>
      <c r="D69" s="65"/>
      <c r="E69" s="65"/>
      <c r="F69" s="63"/>
      <c r="G69" s="54"/>
      <c r="H69" s="57"/>
      <c r="I69" s="59"/>
      <c r="J69" s="60"/>
      <c r="K69" s="48"/>
      <c r="L69" s="61"/>
      <c r="M69" s="48"/>
      <c r="N69" s="77"/>
      <c r="O69" s="48"/>
      <c r="P69" s="71"/>
      <c r="Q69" s="51"/>
      <c r="R69" s="51"/>
      <c r="S69" s="19" t="s">
        <v>18</v>
      </c>
      <c r="T69" s="23"/>
    </row>
    <row r="70" spans="1:22" x14ac:dyDescent="0.2">
      <c r="A70" s="51"/>
      <c r="B70" s="51"/>
      <c r="C70" s="63"/>
      <c r="D70" s="65"/>
      <c r="E70" s="65"/>
      <c r="F70" s="63"/>
      <c r="G70" s="55"/>
      <c r="H70" s="58"/>
      <c r="I70" s="59"/>
      <c r="J70" s="60"/>
      <c r="K70" s="48"/>
      <c r="L70" s="61"/>
      <c r="M70" s="48"/>
      <c r="N70" s="78"/>
      <c r="O70" s="48"/>
      <c r="P70" s="72"/>
      <c r="Q70" s="51"/>
      <c r="R70" s="51"/>
      <c r="S70" s="19" t="s">
        <v>31</v>
      </c>
      <c r="T70" s="23"/>
    </row>
    <row r="71" spans="1:22" ht="86.25" customHeight="1" x14ac:dyDescent="0.2">
      <c r="A71" s="51" t="s">
        <v>91</v>
      </c>
      <c r="B71" s="51" t="s">
        <v>92</v>
      </c>
      <c r="C71" s="63" t="s">
        <v>93</v>
      </c>
      <c r="D71" s="79">
        <f>(I71*G71)+(I76*G76)</f>
        <v>0.25</v>
      </c>
      <c r="E71" s="79">
        <f>(J71*G71)+(J76*G76)</f>
        <v>0.24299999999999999</v>
      </c>
      <c r="F71" s="63" t="s">
        <v>94</v>
      </c>
      <c r="G71" s="53">
        <v>0.5</v>
      </c>
      <c r="H71" s="73" t="s">
        <v>95</v>
      </c>
      <c r="I71" s="59">
        <v>0.2</v>
      </c>
      <c r="J71" s="60">
        <v>0.18600000000000003</v>
      </c>
      <c r="K71" s="48">
        <v>0.9</v>
      </c>
      <c r="L71" s="61"/>
      <c r="M71" s="48">
        <v>0.95</v>
      </c>
      <c r="N71" s="76"/>
      <c r="O71" s="48">
        <v>1</v>
      </c>
      <c r="P71" s="70"/>
      <c r="Q71" s="51" t="s">
        <v>96</v>
      </c>
      <c r="R71" s="51" t="s">
        <v>97</v>
      </c>
      <c r="S71" s="19" t="s">
        <v>15</v>
      </c>
      <c r="T71" s="20" t="s">
        <v>98</v>
      </c>
      <c r="U71" s="12">
        <v>5</v>
      </c>
      <c r="V71" s="12">
        <v>4</v>
      </c>
    </row>
    <row r="72" spans="1:22" x14ac:dyDescent="0.2">
      <c r="A72" s="51"/>
      <c r="B72" s="51"/>
      <c r="C72" s="63"/>
      <c r="D72" s="79"/>
      <c r="E72" s="79"/>
      <c r="F72" s="63"/>
      <c r="G72" s="54"/>
      <c r="H72" s="74"/>
      <c r="I72" s="59"/>
      <c r="J72" s="60"/>
      <c r="K72" s="48"/>
      <c r="L72" s="61"/>
      <c r="M72" s="48"/>
      <c r="N72" s="77"/>
      <c r="O72" s="48"/>
      <c r="P72" s="71"/>
      <c r="Q72" s="51"/>
      <c r="R72" s="51"/>
      <c r="S72" s="19" t="s">
        <v>16</v>
      </c>
      <c r="T72" s="23"/>
    </row>
    <row r="73" spans="1:22" x14ac:dyDescent="0.2">
      <c r="A73" s="51"/>
      <c r="B73" s="51"/>
      <c r="C73" s="63"/>
      <c r="D73" s="79"/>
      <c r="E73" s="79"/>
      <c r="F73" s="63"/>
      <c r="G73" s="54"/>
      <c r="H73" s="74"/>
      <c r="I73" s="59"/>
      <c r="J73" s="60"/>
      <c r="K73" s="48"/>
      <c r="L73" s="61"/>
      <c r="M73" s="48"/>
      <c r="N73" s="77"/>
      <c r="O73" s="48"/>
      <c r="P73" s="71"/>
      <c r="Q73" s="51"/>
      <c r="R73" s="51"/>
      <c r="S73" s="19" t="s">
        <v>17</v>
      </c>
      <c r="T73" s="23"/>
    </row>
    <row r="74" spans="1:22" x14ac:dyDescent="0.2">
      <c r="A74" s="51"/>
      <c r="B74" s="51"/>
      <c r="C74" s="63"/>
      <c r="D74" s="79"/>
      <c r="E74" s="79"/>
      <c r="F74" s="63"/>
      <c r="G74" s="54"/>
      <c r="H74" s="74"/>
      <c r="I74" s="59"/>
      <c r="J74" s="60"/>
      <c r="K74" s="48"/>
      <c r="L74" s="61"/>
      <c r="M74" s="48"/>
      <c r="N74" s="77"/>
      <c r="O74" s="48"/>
      <c r="P74" s="71"/>
      <c r="Q74" s="51"/>
      <c r="R74" s="51"/>
      <c r="S74" s="19" t="s">
        <v>18</v>
      </c>
      <c r="T74" s="23"/>
    </row>
    <row r="75" spans="1:22" x14ac:dyDescent="0.2">
      <c r="A75" s="51"/>
      <c r="B75" s="51"/>
      <c r="C75" s="63"/>
      <c r="D75" s="79"/>
      <c r="E75" s="79"/>
      <c r="F75" s="63"/>
      <c r="G75" s="55"/>
      <c r="H75" s="75"/>
      <c r="I75" s="59"/>
      <c r="J75" s="60"/>
      <c r="K75" s="48"/>
      <c r="L75" s="61"/>
      <c r="M75" s="48"/>
      <c r="N75" s="78"/>
      <c r="O75" s="48"/>
      <c r="P75" s="72"/>
      <c r="Q75" s="51"/>
      <c r="R75" s="51"/>
      <c r="S75" s="19" t="s">
        <v>31</v>
      </c>
      <c r="T75" s="23"/>
    </row>
    <row r="76" spans="1:22" ht="33" customHeight="1" x14ac:dyDescent="0.2">
      <c r="A76" s="51"/>
      <c r="B76" s="51"/>
      <c r="C76" s="63"/>
      <c r="D76" s="79"/>
      <c r="E76" s="79"/>
      <c r="F76" s="63" t="s">
        <v>99</v>
      </c>
      <c r="G76" s="53">
        <v>0.5</v>
      </c>
      <c r="H76" s="73" t="s">
        <v>100</v>
      </c>
      <c r="I76" s="59">
        <v>0.3</v>
      </c>
      <c r="J76" s="60">
        <v>0.3</v>
      </c>
      <c r="K76" s="48">
        <v>0.9</v>
      </c>
      <c r="L76" s="61"/>
      <c r="M76" s="48">
        <v>0.95</v>
      </c>
      <c r="N76" s="67"/>
      <c r="O76" s="48">
        <v>1</v>
      </c>
      <c r="P76" s="70"/>
      <c r="Q76" s="51" t="s">
        <v>101</v>
      </c>
      <c r="R76" s="51" t="s">
        <v>102</v>
      </c>
      <c r="S76" s="19" t="s">
        <v>15</v>
      </c>
      <c r="T76" s="20" t="s">
        <v>103</v>
      </c>
      <c r="U76" s="12">
        <v>5</v>
      </c>
      <c r="V76" s="12">
        <v>0</v>
      </c>
    </row>
    <row r="77" spans="1:22" x14ac:dyDescent="0.2">
      <c r="A77" s="51"/>
      <c r="B77" s="51"/>
      <c r="C77" s="63"/>
      <c r="D77" s="79"/>
      <c r="E77" s="79"/>
      <c r="F77" s="63"/>
      <c r="G77" s="54"/>
      <c r="H77" s="74"/>
      <c r="I77" s="59"/>
      <c r="J77" s="60"/>
      <c r="K77" s="48"/>
      <c r="L77" s="61"/>
      <c r="M77" s="48"/>
      <c r="N77" s="68"/>
      <c r="O77" s="48"/>
      <c r="P77" s="71"/>
      <c r="Q77" s="51"/>
      <c r="R77" s="51"/>
      <c r="S77" s="19" t="s">
        <v>16</v>
      </c>
      <c r="T77" s="23"/>
    </row>
    <row r="78" spans="1:22" x14ac:dyDescent="0.2">
      <c r="A78" s="51"/>
      <c r="B78" s="51"/>
      <c r="C78" s="63"/>
      <c r="D78" s="79"/>
      <c r="E78" s="79"/>
      <c r="F78" s="63"/>
      <c r="G78" s="54"/>
      <c r="H78" s="74"/>
      <c r="I78" s="59"/>
      <c r="J78" s="60"/>
      <c r="K78" s="48"/>
      <c r="L78" s="61"/>
      <c r="M78" s="48"/>
      <c r="N78" s="68"/>
      <c r="O78" s="48"/>
      <c r="P78" s="71"/>
      <c r="Q78" s="51"/>
      <c r="R78" s="51"/>
      <c r="S78" s="19" t="s">
        <v>17</v>
      </c>
      <c r="T78" s="23"/>
    </row>
    <row r="79" spans="1:22" x14ac:dyDescent="0.2">
      <c r="A79" s="51"/>
      <c r="B79" s="51"/>
      <c r="C79" s="63"/>
      <c r="D79" s="79"/>
      <c r="E79" s="79"/>
      <c r="F79" s="63"/>
      <c r="G79" s="54"/>
      <c r="H79" s="74"/>
      <c r="I79" s="59"/>
      <c r="J79" s="60"/>
      <c r="K79" s="48"/>
      <c r="L79" s="61"/>
      <c r="M79" s="48"/>
      <c r="N79" s="68"/>
      <c r="O79" s="48"/>
      <c r="P79" s="71"/>
      <c r="Q79" s="51"/>
      <c r="R79" s="51"/>
      <c r="S79" s="19" t="s">
        <v>18</v>
      </c>
      <c r="T79" s="23"/>
    </row>
    <row r="80" spans="1:22" x14ac:dyDescent="0.2">
      <c r="A80" s="51"/>
      <c r="B80" s="51"/>
      <c r="C80" s="63"/>
      <c r="D80" s="79"/>
      <c r="E80" s="79"/>
      <c r="F80" s="63"/>
      <c r="G80" s="55"/>
      <c r="H80" s="75"/>
      <c r="I80" s="59"/>
      <c r="J80" s="60"/>
      <c r="K80" s="48"/>
      <c r="L80" s="61"/>
      <c r="M80" s="48"/>
      <c r="N80" s="69"/>
      <c r="O80" s="48"/>
      <c r="P80" s="72"/>
      <c r="Q80" s="51"/>
      <c r="R80" s="51"/>
      <c r="S80" s="19" t="s">
        <v>31</v>
      </c>
      <c r="T80" s="23"/>
    </row>
    <row r="81" spans="1:22" ht="93" customHeight="1" x14ac:dyDescent="0.2">
      <c r="A81" s="51" t="s">
        <v>74</v>
      </c>
      <c r="B81" s="51" t="s">
        <v>104</v>
      </c>
      <c r="C81" s="63" t="s">
        <v>105</v>
      </c>
      <c r="D81" s="65">
        <f>(I81*G81)+(I86*G86)</f>
        <v>0.12</v>
      </c>
      <c r="E81" s="65">
        <f>(J81*G81)+(J86*G86)</f>
        <v>0.1182</v>
      </c>
      <c r="F81" s="63" t="s">
        <v>106</v>
      </c>
      <c r="G81" s="53">
        <v>0.6</v>
      </c>
      <c r="H81" s="73" t="s">
        <v>107</v>
      </c>
      <c r="I81" s="59">
        <v>0.1</v>
      </c>
      <c r="J81" s="60">
        <v>9.7000000000000003E-2</v>
      </c>
      <c r="K81" s="48">
        <v>0.9</v>
      </c>
      <c r="L81" s="61"/>
      <c r="M81" s="48">
        <v>0.95</v>
      </c>
      <c r="N81" s="76"/>
      <c r="O81" s="48">
        <v>1</v>
      </c>
      <c r="P81" s="70"/>
      <c r="Q81" s="51" t="s">
        <v>108</v>
      </c>
      <c r="R81" s="51" t="s">
        <v>109</v>
      </c>
      <c r="S81" s="19" t="s">
        <v>15</v>
      </c>
      <c r="T81" s="20" t="s">
        <v>110</v>
      </c>
      <c r="U81" s="12">
        <v>4</v>
      </c>
      <c r="V81" s="12">
        <v>1</v>
      </c>
    </row>
    <row r="82" spans="1:22" x14ac:dyDescent="0.2">
      <c r="A82" s="51"/>
      <c r="B82" s="51"/>
      <c r="C82" s="63"/>
      <c r="D82" s="65"/>
      <c r="E82" s="65"/>
      <c r="F82" s="63"/>
      <c r="G82" s="54"/>
      <c r="H82" s="74"/>
      <c r="I82" s="59"/>
      <c r="J82" s="60"/>
      <c r="K82" s="48"/>
      <c r="L82" s="61"/>
      <c r="M82" s="48"/>
      <c r="N82" s="77"/>
      <c r="O82" s="48"/>
      <c r="P82" s="71"/>
      <c r="Q82" s="51"/>
      <c r="R82" s="51"/>
      <c r="S82" s="19" t="s">
        <v>16</v>
      </c>
      <c r="T82" s="23"/>
    </row>
    <row r="83" spans="1:22" x14ac:dyDescent="0.2">
      <c r="A83" s="51"/>
      <c r="B83" s="51"/>
      <c r="C83" s="63"/>
      <c r="D83" s="65"/>
      <c r="E83" s="65"/>
      <c r="F83" s="63"/>
      <c r="G83" s="54"/>
      <c r="H83" s="74"/>
      <c r="I83" s="59"/>
      <c r="J83" s="60"/>
      <c r="K83" s="48"/>
      <c r="L83" s="61"/>
      <c r="M83" s="48"/>
      <c r="N83" s="77"/>
      <c r="O83" s="48"/>
      <c r="P83" s="71"/>
      <c r="Q83" s="51"/>
      <c r="R83" s="51"/>
      <c r="S83" s="19" t="s">
        <v>17</v>
      </c>
      <c r="T83" s="23"/>
    </row>
    <row r="84" spans="1:22" x14ac:dyDescent="0.2">
      <c r="A84" s="51"/>
      <c r="B84" s="51"/>
      <c r="C84" s="63"/>
      <c r="D84" s="65"/>
      <c r="E84" s="65"/>
      <c r="F84" s="63"/>
      <c r="G84" s="54"/>
      <c r="H84" s="74"/>
      <c r="I84" s="59"/>
      <c r="J84" s="60"/>
      <c r="K84" s="48"/>
      <c r="L84" s="61"/>
      <c r="M84" s="48"/>
      <c r="N84" s="77"/>
      <c r="O84" s="48"/>
      <c r="P84" s="71"/>
      <c r="Q84" s="51"/>
      <c r="R84" s="51"/>
      <c r="S84" s="19" t="s">
        <v>18</v>
      </c>
      <c r="T84" s="23"/>
    </row>
    <row r="85" spans="1:22" x14ac:dyDescent="0.2">
      <c r="A85" s="51"/>
      <c r="B85" s="51"/>
      <c r="C85" s="63"/>
      <c r="D85" s="65"/>
      <c r="E85" s="65"/>
      <c r="F85" s="63"/>
      <c r="G85" s="55"/>
      <c r="H85" s="75"/>
      <c r="I85" s="59"/>
      <c r="J85" s="60"/>
      <c r="K85" s="48"/>
      <c r="L85" s="61"/>
      <c r="M85" s="48"/>
      <c r="N85" s="78"/>
      <c r="O85" s="48"/>
      <c r="P85" s="72"/>
      <c r="Q85" s="51"/>
      <c r="R85" s="51"/>
      <c r="S85" s="19" t="s">
        <v>31</v>
      </c>
      <c r="T85" s="23"/>
    </row>
    <row r="86" spans="1:22" ht="48.75" customHeight="1" x14ac:dyDescent="0.2">
      <c r="A86" s="51"/>
      <c r="B86" s="51"/>
      <c r="C86" s="63"/>
      <c r="D86" s="65"/>
      <c r="E86" s="65"/>
      <c r="F86" s="63" t="s">
        <v>111</v>
      </c>
      <c r="G86" s="53">
        <v>0.4</v>
      </c>
      <c r="H86" s="73" t="s">
        <v>107</v>
      </c>
      <c r="I86" s="59">
        <v>0.15</v>
      </c>
      <c r="J86" s="60">
        <v>0.15</v>
      </c>
      <c r="K86" s="48">
        <v>0.9</v>
      </c>
      <c r="L86" s="61"/>
      <c r="M86" s="48">
        <v>0.95</v>
      </c>
      <c r="N86" s="67"/>
      <c r="O86" s="48">
        <v>1</v>
      </c>
      <c r="P86" s="70"/>
      <c r="Q86" s="51" t="s">
        <v>112</v>
      </c>
      <c r="R86" s="51" t="s">
        <v>113</v>
      </c>
      <c r="S86" s="19" t="s">
        <v>15</v>
      </c>
      <c r="T86" s="20" t="s">
        <v>65</v>
      </c>
      <c r="U86" s="12">
        <v>7</v>
      </c>
    </row>
    <row r="87" spans="1:22" x14ac:dyDescent="0.2">
      <c r="A87" s="51"/>
      <c r="B87" s="51"/>
      <c r="C87" s="63"/>
      <c r="D87" s="65"/>
      <c r="E87" s="65"/>
      <c r="F87" s="63"/>
      <c r="G87" s="54"/>
      <c r="H87" s="74"/>
      <c r="I87" s="59"/>
      <c r="J87" s="60"/>
      <c r="K87" s="48"/>
      <c r="L87" s="61"/>
      <c r="M87" s="48"/>
      <c r="N87" s="68"/>
      <c r="O87" s="48"/>
      <c r="P87" s="71"/>
      <c r="Q87" s="51"/>
      <c r="R87" s="51"/>
      <c r="S87" s="19" t="s">
        <v>16</v>
      </c>
      <c r="T87" s="23"/>
    </row>
    <row r="88" spans="1:22" x14ac:dyDescent="0.2">
      <c r="A88" s="51"/>
      <c r="B88" s="51"/>
      <c r="C88" s="63"/>
      <c r="D88" s="65"/>
      <c r="E88" s="65"/>
      <c r="F88" s="63"/>
      <c r="G88" s="54"/>
      <c r="H88" s="74"/>
      <c r="I88" s="59"/>
      <c r="J88" s="60"/>
      <c r="K88" s="48"/>
      <c r="L88" s="61"/>
      <c r="M88" s="48"/>
      <c r="N88" s="68"/>
      <c r="O88" s="48"/>
      <c r="P88" s="71"/>
      <c r="Q88" s="51"/>
      <c r="R88" s="51"/>
      <c r="S88" s="19" t="s">
        <v>17</v>
      </c>
      <c r="T88" s="23"/>
    </row>
    <row r="89" spans="1:22" x14ac:dyDescent="0.2">
      <c r="A89" s="51"/>
      <c r="B89" s="51"/>
      <c r="C89" s="63"/>
      <c r="D89" s="65"/>
      <c r="E89" s="65"/>
      <c r="F89" s="63"/>
      <c r="G89" s="54"/>
      <c r="H89" s="74"/>
      <c r="I89" s="59"/>
      <c r="J89" s="60"/>
      <c r="K89" s="48"/>
      <c r="L89" s="61"/>
      <c r="M89" s="48"/>
      <c r="N89" s="68"/>
      <c r="O89" s="48"/>
      <c r="P89" s="71"/>
      <c r="Q89" s="51"/>
      <c r="R89" s="51"/>
      <c r="S89" s="19" t="s">
        <v>18</v>
      </c>
      <c r="T89" s="23"/>
    </row>
    <row r="90" spans="1:22" x14ac:dyDescent="0.2">
      <c r="A90" s="51"/>
      <c r="B90" s="51"/>
      <c r="C90" s="63"/>
      <c r="D90" s="65"/>
      <c r="E90" s="65"/>
      <c r="F90" s="63"/>
      <c r="G90" s="55"/>
      <c r="H90" s="75"/>
      <c r="I90" s="59"/>
      <c r="J90" s="60"/>
      <c r="K90" s="48"/>
      <c r="L90" s="61"/>
      <c r="M90" s="48"/>
      <c r="N90" s="69"/>
      <c r="O90" s="48"/>
      <c r="P90" s="72"/>
      <c r="Q90" s="51"/>
      <c r="R90" s="51"/>
      <c r="S90" s="19" t="s">
        <v>31</v>
      </c>
      <c r="T90" s="23"/>
    </row>
    <row r="91" spans="1:22" ht="81" customHeight="1" x14ac:dyDescent="0.2">
      <c r="A91" s="51" t="s">
        <v>46</v>
      </c>
      <c r="B91" s="51" t="s">
        <v>114</v>
      </c>
      <c r="C91" s="63" t="s">
        <v>115</v>
      </c>
      <c r="D91" s="65">
        <f>(I91*G91)+(I96*G96)+(I101*G101)</f>
        <v>0.13</v>
      </c>
      <c r="E91" s="65">
        <f>(J91*G91)+(J96*G96)+(J101*G101)</f>
        <v>0.11693428571428574</v>
      </c>
      <c r="F91" s="63" t="s">
        <v>116</v>
      </c>
      <c r="G91" s="53">
        <v>0.4</v>
      </c>
      <c r="H91" s="56" t="s">
        <v>55</v>
      </c>
      <c r="I91" s="59">
        <v>0.1</v>
      </c>
      <c r="J91" s="60">
        <v>9.8799999999999999E-2</v>
      </c>
      <c r="K91" s="48">
        <v>0.7</v>
      </c>
      <c r="L91" s="61"/>
      <c r="M91" s="48">
        <v>0.95</v>
      </c>
      <c r="N91" s="49"/>
      <c r="O91" s="48">
        <v>1</v>
      </c>
      <c r="P91" s="50"/>
      <c r="Q91" s="51" t="s">
        <v>117</v>
      </c>
      <c r="R91" s="62" t="s">
        <v>118</v>
      </c>
      <c r="S91" s="19" t="s">
        <v>15</v>
      </c>
      <c r="T91" s="20" t="s">
        <v>119</v>
      </c>
      <c r="U91" s="30">
        <v>4</v>
      </c>
      <c r="V91" s="30">
        <v>1</v>
      </c>
    </row>
    <row r="92" spans="1:22" x14ac:dyDescent="0.2">
      <c r="A92" s="51"/>
      <c r="B92" s="51"/>
      <c r="C92" s="63"/>
      <c r="D92" s="65"/>
      <c r="E92" s="65"/>
      <c r="F92" s="63"/>
      <c r="G92" s="54"/>
      <c r="H92" s="57"/>
      <c r="I92" s="59"/>
      <c r="J92" s="60"/>
      <c r="K92" s="48"/>
      <c r="L92" s="61"/>
      <c r="M92" s="48"/>
      <c r="N92" s="49"/>
      <c r="O92" s="48"/>
      <c r="P92" s="50"/>
      <c r="Q92" s="51"/>
      <c r="R92" s="62"/>
      <c r="S92" s="19" t="s">
        <v>16</v>
      </c>
      <c r="T92" s="23"/>
      <c r="U92" s="30"/>
      <c r="V92" s="30"/>
    </row>
    <row r="93" spans="1:22" x14ac:dyDescent="0.2">
      <c r="A93" s="51"/>
      <c r="B93" s="51"/>
      <c r="C93" s="63"/>
      <c r="D93" s="65"/>
      <c r="E93" s="65"/>
      <c r="F93" s="63"/>
      <c r="G93" s="54"/>
      <c r="H93" s="57"/>
      <c r="I93" s="59"/>
      <c r="J93" s="60"/>
      <c r="K93" s="48"/>
      <c r="L93" s="61"/>
      <c r="M93" s="48"/>
      <c r="N93" s="49"/>
      <c r="O93" s="48"/>
      <c r="P93" s="50"/>
      <c r="Q93" s="51"/>
      <c r="R93" s="62"/>
      <c r="S93" s="19" t="s">
        <v>17</v>
      </c>
      <c r="T93" s="23"/>
      <c r="U93" s="30"/>
      <c r="V93" s="30"/>
    </row>
    <row r="94" spans="1:22" x14ac:dyDescent="0.2">
      <c r="A94" s="51"/>
      <c r="B94" s="51"/>
      <c r="C94" s="63"/>
      <c r="D94" s="65"/>
      <c r="E94" s="65"/>
      <c r="F94" s="63"/>
      <c r="G94" s="54"/>
      <c r="H94" s="57"/>
      <c r="I94" s="59"/>
      <c r="J94" s="60"/>
      <c r="K94" s="48"/>
      <c r="L94" s="61"/>
      <c r="M94" s="48"/>
      <c r="N94" s="49"/>
      <c r="O94" s="48"/>
      <c r="P94" s="50"/>
      <c r="Q94" s="51"/>
      <c r="R94" s="62"/>
      <c r="S94" s="19" t="s">
        <v>18</v>
      </c>
      <c r="T94" s="23"/>
      <c r="U94" s="30"/>
      <c r="V94" s="30"/>
    </row>
    <row r="95" spans="1:22" x14ac:dyDescent="0.2">
      <c r="A95" s="51"/>
      <c r="B95" s="51"/>
      <c r="C95" s="63"/>
      <c r="D95" s="65"/>
      <c r="E95" s="65"/>
      <c r="F95" s="63"/>
      <c r="G95" s="55"/>
      <c r="H95" s="58"/>
      <c r="I95" s="59"/>
      <c r="J95" s="60"/>
      <c r="K95" s="48"/>
      <c r="L95" s="61"/>
      <c r="M95" s="48"/>
      <c r="N95" s="49"/>
      <c r="O95" s="48"/>
      <c r="P95" s="50"/>
      <c r="Q95" s="51"/>
      <c r="R95" s="62"/>
      <c r="S95" s="19" t="s">
        <v>31</v>
      </c>
      <c r="T95" s="23"/>
      <c r="U95" s="30"/>
      <c r="V95" s="30"/>
    </row>
    <row r="96" spans="1:22" ht="72.75" customHeight="1" x14ac:dyDescent="0.2">
      <c r="A96" s="51"/>
      <c r="B96" s="51"/>
      <c r="C96" s="63"/>
      <c r="D96" s="65"/>
      <c r="E96" s="65"/>
      <c r="F96" s="63" t="s">
        <v>120</v>
      </c>
      <c r="G96" s="53">
        <v>0.3</v>
      </c>
      <c r="H96" s="56" t="s">
        <v>55</v>
      </c>
      <c r="I96" s="59">
        <v>0.2</v>
      </c>
      <c r="J96" s="60">
        <v>0.16333333333333336</v>
      </c>
      <c r="K96" s="48">
        <v>0.6</v>
      </c>
      <c r="L96" s="61"/>
      <c r="M96" s="48">
        <v>0.95</v>
      </c>
      <c r="N96" s="49"/>
      <c r="O96" s="48">
        <v>1</v>
      </c>
      <c r="P96" s="50"/>
      <c r="Q96" s="51" t="s">
        <v>121</v>
      </c>
      <c r="R96" s="52" t="s">
        <v>122</v>
      </c>
      <c r="S96" s="19" t="s">
        <v>15</v>
      </c>
      <c r="T96" s="20" t="s">
        <v>123</v>
      </c>
      <c r="U96" s="30">
        <v>0</v>
      </c>
      <c r="V96" s="30">
        <v>3</v>
      </c>
    </row>
    <row r="97" spans="1:23" x14ac:dyDescent="0.2">
      <c r="A97" s="51"/>
      <c r="B97" s="51"/>
      <c r="C97" s="63"/>
      <c r="D97" s="65"/>
      <c r="E97" s="65"/>
      <c r="F97" s="63"/>
      <c r="G97" s="54"/>
      <c r="H97" s="57"/>
      <c r="I97" s="59"/>
      <c r="J97" s="60"/>
      <c r="K97" s="48"/>
      <c r="L97" s="61"/>
      <c r="M97" s="48"/>
      <c r="N97" s="49"/>
      <c r="O97" s="48"/>
      <c r="P97" s="50"/>
      <c r="Q97" s="51"/>
      <c r="R97" s="52"/>
      <c r="S97" s="19" t="s">
        <v>16</v>
      </c>
      <c r="T97" s="23"/>
      <c r="U97" s="30"/>
      <c r="V97" s="30"/>
    </row>
    <row r="98" spans="1:23" x14ac:dyDescent="0.2">
      <c r="A98" s="51"/>
      <c r="B98" s="51"/>
      <c r="C98" s="63"/>
      <c r="D98" s="65"/>
      <c r="E98" s="65"/>
      <c r="F98" s="63"/>
      <c r="G98" s="54"/>
      <c r="H98" s="57"/>
      <c r="I98" s="59"/>
      <c r="J98" s="60"/>
      <c r="K98" s="48"/>
      <c r="L98" s="61"/>
      <c r="M98" s="48"/>
      <c r="N98" s="49"/>
      <c r="O98" s="48"/>
      <c r="P98" s="50"/>
      <c r="Q98" s="51"/>
      <c r="R98" s="52"/>
      <c r="S98" s="19" t="s">
        <v>17</v>
      </c>
      <c r="T98" s="23"/>
      <c r="U98" s="30"/>
      <c r="V98" s="30"/>
    </row>
    <row r="99" spans="1:23" x14ac:dyDescent="0.2">
      <c r="A99" s="51"/>
      <c r="B99" s="51"/>
      <c r="C99" s="63"/>
      <c r="D99" s="65"/>
      <c r="E99" s="65"/>
      <c r="F99" s="63"/>
      <c r="G99" s="54"/>
      <c r="H99" s="57"/>
      <c r="I99" s="59"/>
      <c r="J99" s="60"/>
      <c r="K99" s="48"/>
      <c r="L99" s="61"/>
      <c r="M99" s="48"/>
      <c r="N99" s="49"/>
      <c r="O99" s="48"/>
      <c r="P99" s="50"/>
      <c r="Q99" s="51"/>
      <c r="R99" s="52"/>
      <c r="S99" s="19" t="s">
        <v>18</v>
      </c>
      <c r="T99" s="23"/>
      <c r="U99" s="30"/>
      <c r="V99" s="30"/>
    </row>
    <row r="100" spans="1:23" x14ac:dyDescent="0.2">
      <c r="A100" s="51"/>
      <c r="B100" s="51"/>
      <c r="C100" s="63"/>
      <c r="D100" s="65"/>
      <c r="E100" s="65"/>
      <c r="F100" s="63"/>
      <c r="G100" s="55"/>
      <c r="H100" s="58"/>
      <c r="I100" s="59"/>
      <c r="J100" s="60"/>
      <c r="K100" s="48"/>
      <c r="L100" s="61"/>
      <c r="M100" s="48"/>
      <c r="N100" s="49"/>
      <c r="O100" s="48"/>
      <c r="P100" s="50"/>
      <c r="Q100" s="51"/>
      <c r="R100" s="52"/>
      <c r="S100" s="19" t="s">
        <v>31</v>
      </c>
      <c r="T100" s="23"/>
      <c r="U100" s="30"/>
      <c r="V100" s="30"/>
    </row>
    <row r="101" spans="1:23" ht="80.25" customHeight="1" x14ac:dyDescent="0.2">
      <c r="A101" s="51"/>
      <c r="B101" s="51"/>
      <c r="C101" s="63"/>
      <c r="D101" s="65"/>
      <c r="E101" s="65"/>
      <c r="F101" s="63" t="s">
        <v>124</v>
      </c>
      <c r="G101" s="53">
        <v>0.3</v>
      </c>
      <c r="H101" s="56" t="s">
        <v>125</v>
      </c>
      <c r="I101" s="59">
        <v>0.1</v>
      </c>
      <c r="J101" s="60">
        <v>9.4714285714285737E-2</v>
      </c>
      <c r="K101" s="48">
        <v>0.7</v>
      </c>
      <c r="L101" s="61"/>
      <c r="M101" s="48">
        <v>0.95</v>
      </c>
      <c r="N101" s="49"/>
      <c r="O101" s="48">
        <v>1</v>
      </c>
      <c r="P101" s="50"/>
      <c r="Q101" s="51" t="s">
        <v>126</v>
      </c>
      <c r="R101" s="52" t="s">
        <v>127</v>
      </c>
      <c r="S101" s="19" t="s">
        <v>15</v>
      </c>
      <c r="T101" s="20" t="s">
        <v>128</v>
      </c>
      <c r="U101" s="30">
        <v>3</v>
      </c>
      <c r="V101" s="30">
        <v>4</v>
      </c>
    </row>
    <row r="102" spans="1:23" x14ac:dyDescent="0.2">
      <c r="A102" s="51"/>
      <c r="B102" s="51"/>
      <c r="C102" s="63"/>
      <c r="D102" s="65"/>
      <c r="E102" s="65"/>
      <c r="F102" s="63"/>
      <c r="G102" s="54"/>
      <c r="H102" s="57"/>
      <c r="I102" s="59"/>
      <c r="J102" s="60"/>
      <c r="K102" s="48"/>
      <c r="L102" s="61"/>
      <c r="M102" s="48"/>
      <c r="N102" s="49"/>
      <c r="O102" s="48"/>
      <c r="P102" s="50"/>
      <c r="Q102" s="51"/>
      <c r="R102" s="52"/>
      <c r="S102" s="19" t="s">
        <v>16</v>
      </c>
      <c r="T102" s="23"/>
    </row>
    <row r="103" spans="1:23" x14ac:dyDescent="0.2">
      <c r="A103" s="51"/>
      <c r="B103" s="51"/>
      <c r="C103" s="63"/>
      <c r="D103" s="65"/>
      <c r="E103" s="65"/>
      <c r="F103" s="63"/>
      <c r="G103" s="54"/>
      <c r="H103" s="57"/>
      <c r="I103" s="59"/>
      <c r="J103" s="60"/>
      <c r="K103" s="48"/>
      <c r="L103" s="61"/>
      <c r="M103" s="48"/>
      <c r="N103" s="49"/>
      <c r="O103" s="48"/>
      <c r="P103" s="50"/>
      <c r="Q103" s="51"/>
      <c r="R103" s="52"/>
      <c r="S103" s="19" t="s">
        <v>17</v>
      </c>
      <c r="T103" s="23"/>
    </row>
    <row r="104" spans="1:23" x14ac:dyDescent="0.2">
      <c r="A104" s="51"/>
      <c r="B104" s="51"/>
      <c r="C104" s="63"/>
      <c r="D104" s="65"/>
      <c r="E104" s="65"/>
      <c r="F104" s="63"/>
      <c r="G104" s="54"/>
      <c r="H104" s="57"/>
      <c r="I104" s="59"/>
      <c r="J104" s="60"/>
      <c r="K104" s="48"/>
      <c r="L104" s="61"/>
      <c r="M104" s="48"/>
      <c r="N104" s="49"/>
      <c r="O104" s="48"/>
      <c r="P104" s="50"/>
      <c r="Q104" s="51"/>
      <c r="R104" s="52"/>
      <c r="S104" s="19" t="s">
        <v>18</v>
      </c>
      <c r="T104" s="23"/>
    </row>
    <row r="105" spans="1:23" x14ac:dyDescent="0.2">
      <c r="A105" s="56"/>
      <c r="B105" s="56"/>
      <c r="C105" s="64"/>
      <c r="D105" s="66"/>
      <c r="E105" s="66"/>
      <c r="F105" s="63"/>
      <c r="G105" s="55"/>
      <c r="H105" s="58"/>
      <c r="I105" s="59"/>
      <c r="J105" s="60"/>
      <c r="K105" s="48"/>
      <c r="L105" s="61"/>
      <c r="M105" s="48"/>
      <c r="N105" s="49"/>
      <c r="O105" s="48"/>
      <c r="P105" s="50"/>
      <c r="Q105" s="51"/>
      <c r="R105" s="52"/>
      <c r="S105" s="19" t="s">
        <v>31</v>
      </c>
      <c r="T105" s="23"/>
    </row>
    <row r="106" spans="1:23" s="1" customFormat="1" ht="39" customHeight="1" x14ac:dyDescent="0.2">
      <c r="A106" s="45" t="s">
        <v>129</v>
      </c>
      <c r="B106" s="45"/>
      <c r="C106" s="45"/>
      <c r="D106" s="36">
        <f>AVERAGE(D9:D105)</f>
        <v>0.25642857142857139</v>
      </c>
      <c r="E106" s="36">
        <f>AVERAGE(E9:E105)</f>
        <v>0.24131021683673468</v>
      </c>
      <c r="F106" s="31"/>
      <c r="G106" s="32"/>
      <c r="H106" s="32"/>
      <c r="I106" s="33"/>
      <c r="J106" s="34"/>
      <c r="K106" s="33" t="s">
        <v>2</v>
      </c>
      <c r="L106" s="34" t="s">
        <v>2</v>
      </c>
      <c r="M106" s="33" t="s">
        <v>2</v>
      </c>
      <c r="N106" s="34" t="s">
        <v>2</v>
      </c>
      <c r="O106" s="33" t="s">
        <v>2</v>
      </c>
      <c r="P106" s="34" t="s">
        <v>2</v>
      </c>
      <c r="Q106" s="32"/>
      <c r="R106" s="32"/>
      <c r="S106" s="32"/>
      <c r="T106" s="31"/>
      <c r="U106" s="1">
        <v>96</v>
      </c>
      <c r="V106" s="1">
        <v>42</v>
      </c>
      <c r="W106" s="1">
        <f>SUM(U106:V106)</f>
        <v>138</v>
      </c>
    </row>
    <row r="107" spans="1:23" s="1" customFormat="1" ht="39" customHeight="1" x14ac:dyDescent="0.2">
      <c r="A107" s="45" t="s">
        <v>130</v>
      </c>
      <c r="B107" s="45"/>
      <c r="C107" s="45"/>
      <c r="D107" s="46">
        <f>+E106</f>
        <v>0.24131021683673468</v>
      </c>
      <c r="E107" s="47"/>
      <c r="F107" s="31"/>
      <c r="G107" s="32"/>
      <c r="H107" s="32"/>
      <c r="I107" s="37"/>
      <c r="J107" s="37"/>
      <c r="K107" s="37" t="s">
        <v>2</v>
      </c>
      <c r="L107" s="37"/>
      <c r="M107" s="37" t="s">
        <v>2</v>
      </c>
      <c r="N107" s="37"/>
      <c r="O107" s="37" t="s">
        <v>2</v>
      </c>
      <c r="P107" s="37"/>
      <c r="Q107" s="32"/>
      <c r="R107" s="32"/>
      <c r="S107" s="32"/>
      <c r="T107" s="31"/>
      <c r="U107" s="1" t="s">
        <v>2</v>
      </c>
    </row>
    <row r="108" spans="1:23" ht="34.5" customHeight="1" x14ac:dyDescent="0.2">
      <c r="U108" s="12" t="s">
        <v>2</v>
      </c>
    </row>
    <row r="109" spans="1:23" ht="12.75" customHeight="1" x14ac:dyDescent="0.2">
      <c r="A109" s="38" t="s">
        <v>131</v>
      </c>
      <c r="B109" s="39"/>
      <c r="C109" s="39"/>
      <c r="D109" s="39"/>
      <c r="E109" s="39"/>
      <c r="F109" s="39"/>
      <c r="G109" s="39"/>
      <c r="H109" s="39"/>
      <c r="I109" s="40" t="s">
        <v>132</v>
      </c>
      <c r="J109" s="40"/>
      <c r="K109" s="40"/>
      <c r="L109" s="40"/>
      <c r="M109" s="40"/>
      <c r="N109" s="40"/>
      <c r="O109" s="40"/>
      <c r="P109" s="40"/>
      <c r="Q109" s="40"/>
      <c r="R109" s="40"/>
    </row>
    <row r="110" spans="1:23" ht="12.75" customHeight="1" x14ac:dyDescent="0.2">
      <c r="A110" s="41" t="s">
        <v>133</v>
      </c>
      <c r="B110" s="42"/>
      <c r="C110" s="42"/>
      <c r="D110" s="42"/>
      <c r="E110" s="42"/>
      <c r="F110" s="42"/>
      <c r="G110" s="42"/>
      <c r="H110" s="42"/>
      <c r="I110" s="40" t="s">
        <v>134</v>
      </c>
      <c r="J110" s="40"/>
      <c r="K110" s="40"/>
      <c r="L110" s="40"/>
      <c r="M110" s="40"/>
      <c r="N110" s="40"/>
      <c r="O110" s="40"/>
      <c r="P110" s="40"/>
      <c r="Q110" s="40"/>
      <c r="R110" s="40"/>
    </row>
    <row r="111" spans="1:23" ht="12.75" customHeight="1" x14ac:dyDescent="0.2">
      <c r="A111" s="41"/>
      <c r="B111" s="42"/>
      <c r="C111" s="42"/>
      <c r="D111" s="42"/>
      <c r="E111" s="42"/>
      <c r="F111" s="42"/>
      <c r="G111" s="42"/>
      <c r="H111" s="42"/>
      <c r="I111" s="40" t="s">
        <v>135</v>
      </c>
      <c r="J111" s="40"/>
      <c r="K111" s="40"/>
      <c r="L111" s="40"/>
      <c r="M111" s="40"/>
      <c r="N111" s="40"/>
      <c r="O111" s="40"/>
      <c r="P111" s="40"/>
      <c r="Q111" s="40"/>
      <c r="R111" s="40"/>
    </row>
    <row r="112" spans="1:23" ht="22.5" customHeight="1" x14ac:dyDescent="0.2">
      <c r="A112" s="43"/>
      <c r="B112" s="44"/>
      <c r="C112" s="44"/>
      <c r="D112" s="44"/>
      <c r="E112" s="44"/>
      <c r="F112" s="44"/>
      <c r="G112" s="44"/>
      <c r="H112" s="44"/>
      <c r="I112" s="40" t="s">
        <v>136</v>
      </c>
      <c r="J112" s="40"/>
      <c r="K112" s="40"/>
      <c r="L112" s="40"/>
      <c r="M112" s="40"/>
      <c r="N112" s="40"/>
      <c r="O112" s="40"/>
      <c r="P112" s="40"/>
      <c r="Q112" s="40"/>
      <c r="R112" s="40"/>
    </row>
  </sheetData>
  <mergeCells count="314">
    <mergeCell ref="A2:E3"/>
    <mergeCell ref="F2:P3"/>
    <mergeCell ref="Q2:R3"/>
    <mergeCell ref="A5:H5"/>
    <mergeCell ref="J5:P5"/>
    <mergeCell ref="A6:A8"/>
    <mergeCell ref="B6:B8"/>
    <mergeCell ref="C6:E7"/>
    <mergeCell ref="F6:F8"/>
    <mergeCell ref="G6:G8"/>
    <mergeCell ref="H6:H8"/>
    <mergeCell ref="I6:P6"/>
    <mergeCell ref="Q6:Q8"/>
    <mergeCell ref="R6:R8"/>
    <mergeCell ref="S6:T7"/>
    <mergeCell ref="I7:J7"/>
    <mergeCell ref="K7:L7"/>
    <mergeCell ref="M7:N7"/>
    <mergeCell ref="O7:P7"/>
    <mergeCell ref="A9:A28"/>
    <mergeCell ref="B9:B28"/>
    <mergeCell ref="C9:C28"/>
    <mergeCell ref="D9:D28"/>
    <mergeCell ref="E9:E28"/>
    <mergeCell ref="F9:F13"/>
    <mergeCell ref="F14:F18"/>
    <mergeCell ref="F19:F23"/>
    <mergeCell ref="F24:F28"/>
    <mergeCell ref="M9:M13"/>
    <mergeCell ref="N9:N13"/>
    <mergeCell ref="O9:O13"/>
    <mergeCell ref="P9:P13"/>
    <mergeCell ref="Q9:Q13"/>
    <mergeCell ref="R9:R13"/>
    <mergeCell ref="G9:G13"/>
    <mergeCell ref="H9:H13"/>
    <mergeCell ref="I9:I13"/>
    <mergeCell ref="J9:J13"/>
    <mergeCell ref="K9:K13"/>
    <mergeCell ref="L9:L13"/>
    <mergeCell ref="M14:M18"/>
    <mergeCell ref="N14:N18"/>
    <mergeCell ref="O14:O18"/>
    <mergeCell ref="P14:P18"/>
    <mergeCell ref="Q14:Q18"/>
    <mergeCell ref="R14:R18"/>
    <mergeCell ref="G14:G18"/>
    <mergeCell ref="H14:H18"/>
    <mergeCell ref="I14:I18"/>
    <mergeCell ref="J14:J18"/>
    <mergeCell ref="K14:K18"/>
    <mergeCell ref="L14:L18"/>
    <mergeCell ref="M19:M23"/>
    <mergeCell ref="N19:N23"/>
    <mergeCell ref="O19:O23"/>
    <mergeCell ref="P19:P23"/>
    <mergeCell ref="Q19:Q23"/>
    <mergeCell ref="R19:R23"/>
    <mergeCell ref="G19:G23"/>
    <mergeCell ref="H19:H23"/>
    <mergeCell ref="I19:I23"/>
    <mergeCell ref="J19:J23"/>
    <mergeCell ref="K19:K23"/>
    <mergeCell ref="L19:L23"/>
    <mergeCell ref="M24:M28"/>
    <mergeCell ref="N24:N28"/>
    <mergeCell ref="O24:O28"/>
    <mergeCell ref="P24:P28"/>
    <mergeCell ref="Q24:Q28"/>
    <mergeCell ref="R24:R28"/>
    <mergeCell ref="G24:G28"/>
    <mergeCell ref="H24:H28"/>
    <mergeCell ref="I24:I28"/>
    <mergeCell ref="J24:J28"/>
    <mergeCell ref="K24:K28"/>
    <mergeCell ref="L24:L28"/>
    <mergeCell ref="M29:M33"/>
    <mergeCell ref="N29:N33"/>
    <mergeCell ref="O29:O33"/>
    <mergeCell ref="P29:P33"/>
    <mergeCell ref="Q29:Q34"/>
    <mergeCell ref="R29:R34"/>
    <mergeCell ref="G29:G33"/>
    <mergeCell ref="H29:H33"/>
    <mergeCell ref="I29:I34"/>
    <mergeCell ref="J29:J34"/>
    <mergeCell ref="K29:K33"/>
    <mergeCell ref="L29:L33"/>
    <mergeCell ref="N35:N39"/>
    <mergeCell ref="O35:O39"/>
    <mergeCell ref="P35:P39"/>
    <mergeCell ref="Q35:Q40"/>
    <mergeCell ref="R35:R40"/>
    <mergeCell ref="G35:G39"/>
    <mergeCell ref="H35:H39"/>
    <mergeCell ref="I35:I40"/>
    <mergeCell ref="J35:J40"/>
    <mergeCell ref="K35:K39"/>
    <mergeCell ref="L35:L39"/>
    <mergeCell ref="A41:A55"/>
    <mergeCell ref="B41:B55"/>
    <mergeCell ref="C41:C55"/>
    <mergeCell ref="D41:D55"/>
    <mergeCell ref="E41:E55"/>
    <mergeCell ref="F41:F45"/>
    <mergeCell ref="F46:F50"/>
    <mergeCell ref="F51:F55"/>
    <mergeCell ref="M35:M39"/>
    <mergeCell ref="A29:A40"/>
    <mergeCell ref="B29:B40"/>
    <mergeCell ref="C29:C40"/>
    <mergeCell ref="D29:D40"/>
    <mergeCell ref="E29:E40"/>
    <mergeCell ref="F29:F34"/>
    <mergeCell ref="F35:F40"/>
    <mergeCell ref="M41:M45"/>
    <mergeCell ref="N41:N45"/>
    <mergeCell ref="O41:O45"/>
    <mergeCell ref="P41:P45"/>
    <mergeCell ref="Q41:Q45"/>
    <mergeCell ref="R41:R45"/>
    <mergeCell ref="G41:G45"/>
    <mergeCell ref="H41:H45"/>
    <mergeCell ref="I41:I45"/>
    <mergeCell ref="J41:J45"/>
    <mergeCell ref="K41:K45"/>
    <mergeCell ref="L41:L45"/>
    <mergeCell ref="M46:M50"/>
    <mergeCell ref="N46:N50"/>
    <mergeCell ref="O46:O50"/>
    <mergeCell ref="P46:P50"/>
    <mergeCell ref="Q46:Q50"/>
    <mergeCell ref="R46:R50"/>
    <mergeCell ref="G46:G50"/>
    <mergeCell ref="H46:H50"/>
    <mergeCell ref="I46:I50"/>
    <mergeCell ref="J46:J50"/>
    <mergeCell ref="K46:K50"/>
    <mergeCell ref="L46:L50"/>
    <mergeCell ref="M51:M55"/>
    <mergeCell ref="N51:N55"/>
    <mergeCell ref="O51:O55"/>
    <mergeCell ref="P51:P55"/>
    <mergeCell ref="Q51:Q55"/>
    <mergeCell ref="R51:R55"/>
    <mergeCell ref="G51:G55"/>
    <mergeCell ref="H51:H55"/>
    <mergeCell ref="I51:I55"/>
    <mergeCell ref="J51:J55"/>
    <mergeCell ref="K51:K55"/>
    <mergeCell ref="L51:L55"/>
    <mergeCell ref="M56:M60"/>
    <mergeCell ref="N56:N60"/>
    <mergeCell ref="O56:O60"/>
    <mergeCell ref="P56:P60"/>
    <mergeCell ref="Q56:Q60"/>
    <mergeCell ref="R56:R60"/>
    <mergeCell ref="G56:G60"/>
    <mergeCell ref="H56:H60"/>
    <mergeCell ref="I56:I60"/>
    <mergeCell ref="J56:J60"/>
    <mergeCell ref="K56:K60"/>
    <mergeCell ref="L56:L60"/>
    <mergeCell ref="M61:M65"/>
    <mergeCell ref="N61:N65"/>
    <mergeCell ref="O61:O65"/>
    <mergeCell ref="P61:P65"/>
    <mergeCell ref="Q61:Q65"/>
    <mergeCell ref="R61:R65"/>
    <mergeCell ref="G61:G65"/>
    <mergeCell ref="H61:H65"/>
    <mergeCell ref="I61:I65"/>
    <mergeCell ref="J61:J65"/>
    <mergeCell ref="K61:K65"/>
    <mergeCell ref="L61:L65"/>
    <mergeCell ref="O66:O70"/>
    <mergeCell ref="P66:P70"/>
    <mergeCell ref="Q66:Q70"/>
    <mergeCell ref="R66:R70"/>
    <mergeCell ref="G66:G70"/>
    <mergeCell ref="H66:H70"/>
    <mergeCell ref="I66:I70"/>
    <mergeCell ref="J66:J70"/>
    <mergeCell ref="K66:K70"/>
    <mergeCell ref="L66:L70"/>
    <mergeCell ref="A71:A80"/>
    <mergeCell ref="B71:B80"/>
    <mergeCell ref="C71:C80"/>
    <mergeCell ref="D71:D80"/>
    <mergeCell ref="E71:E80"/>
    <mergeCell ref="F71:F75"/>
    <mergeCell ref="F76:F80"/>
    <mergeCell ref="M66:M70"/>
    <mergeCell ref="N66:N70"/>
    <mergeCell ref="A56:A70"/>
    <mergeCell ref="B56:B70"/>
    <mergeCell ref="C56:C70"/>
    <mergeCell ref="D56:D70"/>
    <mergeCell ref="E56:E70"/>
    <mergeCell ref="F56:F60"/>
    <mergeCell ref="F61:F65"/>
    <mergeCell ref="F66:F70"/>
    <mergeCell ref="M71:M75"/>
    <mergeCell ref="N71:N75"/>
    <mergeCell ref="O71:O75"/>
    <mergeCell ref="P71:P75"/>
    <mergeCell ref="Q71:Q75"/>
    <mergeCell ref="R71:R75"/>
    <mergeCell ref="G71:G75"/>
    <mergeCell ref="H71:H75"/>
    <mergeCell ref="I71:I75"/>
    <mergeCell ref="J71:J75"/>
    <mergeCell ref="K71:K75"/>
    <mergeCell ref="L71:L75"/>
    <mergeCell ref="M76:M80"/>
    <mergeCell ref="N76:N80"/>
    <mergeCell ref="O76:O80"/>
    <mergeCell ref="P76:P80"/>
    <mergeCell ref="Q76:Q80"/>
    <mergeCell ref="R76:R80"/>
    <mergeCell ref="G76:G80"/>
    <mergeCell ref="H76:H80"/>
    <mergeCell ref="I76:I80"/>
    <mergeCell ref="J76:J80"/>
    <mergeCell ref="K76:K80"/>
    <mergeCell ref="L76:L80"/>
    <mergeCell ref="M81:M85"/>
    <mergeCell ref="N81:N85"/>
    <mergeCell ref="O81:O85"/>
    <mergeCell ref="P81:P85"/>
    <mergeCell ref="Q81:Q85"/>
    <mergeCell ref="R81:R85"/>
    <mergeCell ref="G81:G85"/>
    <mergeCell ref="H81:H85"/>
    <mergeCell ref="I81:I85"/>
    <mergeCell ref="J81:J85"/>
    <mergeCell ref="K81:K85"/>
    <mergeCell ref="L81:L85"/>
    <mergeCell ref="N86:N90"/>
    <mergeCell ref="O86:O90"/>
    <mergeCell ref="P86:P90"/>
    <mergeCell ref="Q86:Q90"/>
    <mergeCell ref="R86:R90"/>
    <mergeCell ref="G86:G90"/>
    <mergeCell ref="H86:H90"/>
    <mergeCell ref="I86:I90"/>
    <mergeCell ref="J86:J90"/>
    <mergeCell ref="K86:K90"/>
    <mergeCell ref="L86:L90"/>
    <mergeCell ref="A91:A105"/>
    <mergeCell ref="B91:B105"/>
    <mergeCell ref="C91:C105"/>
    <mergeCell ref="D91:D105"/>
    <mergeCell ref="E91:E105"/>
    <mergeCell ref="F91:F95"/>
    <mergeCell ref="F96:F100"/>
    <mergeCell ref="F101:F105"/>
    <mergeCell ref="M86:M90"/>
    <mergeCell ref="A81:A90"/>
    <mergeCell ref="B81:B90"/>
    <mergeCell ref="C81:C90"/>
    <mergeCell ref="D81:D90"/>
    <mergeCell ref="E81:E90"/>
    <mergeCell ref="F81:F85"/>
    <mergeCell ref="F86:F90"/>
    <mergeCell ref="M91:M95"/>
    <mergeCell ref="N91:N95"/>
    <mergeCell ref="O91:O95"/>
    <mergeCell ref="P91:P95"/>
    <mergeCell ref="Q91:Q95"/>
    <mergeCell ref="R91:R95"/>
    <mergeCell ref="G91:G95"/>
    <mergeCell ref="H91:H95"/>
    <mergeCell ref="I91:I95"/>
    <mergeCell ref="J91:J95"/>
    <mergeCell ref="K91:K95"/>
    <mergeCell ref="L91:L95"/>
    <mergeCell ref="M96:M100"/>
    <mergeCell ref="N96:N100"/>
    <mergeCell ref="O96:O100"/>
    <mergeCell ref="P96:P100"/>
    <mergeCell ref="Q96:Q100"/>
    <mergeCell ref="R96:R100"/>
    <mergeCell ref="G96:G100"/>
    <mergeCell ref="H96:H100"/>
    <mergeCell ref="I96:I100"/>
    <mergeCell ref="J96:J100"/>
    <mergeCell ref="K96:K100"/>
    <mergeCell ref="L96:L100"/>
    <mergeCell ref="M101:M105"/>
    <mergeCell ref="N101:N105"/>
    <mergeCell ref="O101:O105"/>
    <mergeCell ref="P101:P105"/>
    <mergeCell ref="Q101:Q105"/>
    <mergeCell ref="R101:R105"/>
    <mergeCell ref="G101:G105"/>
    <mergeCell ref="H101:H105"/>
    <mergeCell ref="I101:I105"/>
    <mergeCell ref="J101:J105"/>
    <mergeCell ref="K101:K105"/>
    <mergeCell ref="L101:L105"/>
    <mergeCell ref="O107:P107"/>
    <mergeCell ref="A109:H109"/>
    <mergeCell ref="I109:R109"/>
    <mergeCell ref="A110:H112"/>
    <mergeCell ref="I110:R110"/>
    <mergeCell ref="I111:R111"/>
    <mergeCell ref="I112:R112"/>
    <mergeCell ref="A106:C106"/>
    <mergeCell ref="A107:C107"/>
    <mergeCell ref="D107:E107"/>
    <mergeCell ref="I107:J107"/>
    <mergeCell ref="K107:L107"/>
    <mergeCell ref="M107:N107"/>
  </mergeCells>
  <conditionalFormatting sqref="Q96 Q66 Q41 Q46 Q51 Q56 Q101">
    <cfRule type="containsBlanks" dxfId="0" priority="1">
      <formula>LEN(TRIM(Q41))=0</formula>
    </cfRule>
  </conditionalFormatting>
  <dataValidations count="1">
    <dataValidation allowBlank="1" showInputMessage="1" showErrorMessage="1" prompt="Mejora Normativa" sqref="F101:G101 F61:G61 F66:G66 C56:G56 F76:G76 C71:G71 F86:G86 C81:G81 F96:G96 C91:G91" xr:uid="{00000000-0002-0000-0000-000000000000}"/>
  </dataValidations>
  <pageMargins left="0.7" right="0.7" top="0.75" bottom="0.75" header="0.3" footer="0.3"/>
  <pageSetup paperSize="14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Seguimiento_PE2019 (2)</vt:lpstr>
      <vt:lpstr>'Seguimiento_PE2019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Arévalo</dc:creator>
  <cp:lastModifiedBy>Jenny Bautista</cp:lastModifiedBy>
  <dcterms:created xsi:type="dcterms:W3CDTF">2021-02-21T17:05:52Z</dcterms:created>
  <dcterms:modified xsi:type="dcterms:W3CDTF">2021-02-22T00:42:24Z</dcterms:modified>
</cp:coreProperties>
</file>