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autista\Downloads\"/>
    </mc:Choice>
  </mc:AlternateContent>
  <bookViews>
    <workbookView xWindow="0" yWindow="0" windowWidth="28800" windowHeight="11130"/>
  </bookViews>
  <sheets>
    <sheet name="FUNCIONAMIENTO" sheetId="1" r:id="rId1"/>
    <sheet name="SERV.DEUDA.PUBL" sheetId="2" r:id="rId2"/>
    <sheet name="INVERSION" sheetId="3" r:id="rId3"/>
    <sheet name="EJECUCION POR RUBROS" sheetId="4" r:id="rId4"/>
    <sheet name="RESUMEN" sheetId="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5" l="1"/>
  <c r="C7" i="5"/>
  <c r="J6" i="5"/>
  <c r="K6" i="5" s="1"/>
  <c r="H6" i="5"/>
  <c r="H7" i="5" s="1"/>
  <c r="I7" i="5" s="1"/>
  <c r="F6" i="5"/>
  <c r="G6" i="5" s="1"/>
  <c r="D6" i="5"/>
  <c r="D7" i="5" s="1"/>
  <c r="E7" i="5" s="1"/>
  <c r="C6" i="5"/>
  <c r="G5" i="5"/>
  <c r="E5" i="5"/>
  <c r="C5" i="5"/>
  <c r="I5" i="5" s="1"/>
  <c r="J7" i="5"/>
  <c r="K7" i="5" s="1"/>
  <c r="I4" i="5"/>
  <c r="E4" i="5"/>
  <c r="D4" i="5"/>
  <c r="C4" i="5"/>
  <c r="K13" i="3"/>
  <c r="L13" i="3" s="1"/>
  <c r="I13" i="3"/>
  <c r="J13" i="3" s="1"/>
  <c r="G13" i="3"/>
  <c r="H13" i="3" s="1"/>
  <c r="E13" i="3"/>
  <c r="F13" i="3" s="1"/>
  <c r="D13" i="3"/>
  <c r="L12" i="3"/>
  <c r="J12" i="3"/>
  <c r="H12" i="3"/>
  <c r="F12" i="3"/>
  <c r="L11" i="3"/>
  <c r="J11" i="3"/>
  <c r="H11" i="3"/>
  <c r="F11" i="3"/>
  <c r="L10" i="3"/>
  <c r="J10" i="3"/>
  <c r="H10" i="3"/>
  <c r="F10" i="3"/>
  <c r="XFB10" i="3" s="1"/>
  <c r="L9" i="3"/>
  <c r="J9" i="3"/>
  <c r="H9" i="3"/>
  <c r="F9" i="3"/>
  <c r="L8" i="3"/>
  <c r="J8" i="3"/>
  <c r="H8" i="3"/>
  <c r="F8" i="3"/>
  <c r="L7" i="3"/>
  <c r="J7" i="3"/>
  <c r="H7" i="3"/>
  <c r="F7" i="3"/>
  <c r="L6" i="3"/>
  <c r="J6" i="3"/>
  <c r="H6" i="3"/>
  <c r="F6" i="3"/>
  <c r="L5" i="3"/>
  <c r="J5" i="3"/>
  <c r="H5" i="3"/>
  <c r="F5" i="3"/>
  <c r="L4" i="3"/>
  <c r="J4" i="3"/>
  <c r="H4" i="3"/>
  <c r="F4" i="3"/>
  <c r="I6" i="2"/>
  <c r="G6" i="2"/>
  <c r="E6" i="2"/>
  <c r="F6" i="2" s="1"/>
  <c r="D6" i="2"/>
  <c r="C6" i="2"/>
  <c r="B6" i="2"/>
  <c r="J5" i="2"/>
  <c r="H5" i="2"/>
  <c r="H6" i="2" s="1"/>
  <c r="F5" i="2"/>
  <c r="D5" i="2"/>
  <c r="I8" i="1"/>
  <c r="J8" i="1" s="1"/>
  <c r="G8" i="1"/>
  <c r="H8" i="1" s="1"/>
  <c r="E8" i="1"/>
  <c r="F8" i="1" s="1"/>
  <c r="C8" i="1"/>
  <c r="D8" i="1" s="1"/>
  <c r="B8" i="1"/>
  <c r="J7" i="1"/>
  <c r="H7" i="1"/>
  <c r="F7" i="1"/>
  <c r="D7" i="1"/>
  <c r="J6" i="1"/>
  <c r="H6" i="1"/>
  <c r="F6" i="1"/>
  <c r="D6" i="1"/>
  <c r="J5" i="1"/>
  <c r="H5" i="1"/>
  <c r="F5" i="1"/>
  <c r="D5" i="1"/>
  <c r="J4" i="1"/>
  <c r="H4" i="1"/>
  <c r="F4" i="1"/>
  <c r="D4" i="1"/>
  <c r="G7" i="5" l="1"/>
  <c r="E6" i="5"/>
  <c r="I6" i="5"/>
  <c r="G4" i="5"/>
  <c r="K4" i="5"/>
</calcChain>
</file>

<file path=xl/sharedStrings.xml><?xml version="1.0" encoding="utf-8"?>
<sst xmlns="http://schemas.openxmlformats.org/spreadsheetml/2006/main" count="507" uniqueCount="132">
  <si>
    <t>RUBRO</t>
  </si>
  <si>
    <t>APROPIACIÓN VIGENTE</t>
  </si>
  <si>
    <t xml:space="preserve">CDP´S </t>
  </si>
  <si>
    <t>% DE EJEC. CDP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</si>
  <si>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</si>
  <si>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</si>
  <si>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</si>
  <si>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</si>
  <si>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</si>
  <si>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</si>
  <si>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</si>
  <si>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</si>
  <si>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</si>
  <si>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</si>
  <si>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</si>
  <si>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lñññññññññññññññññññññññZ</t>
  </si>
  <si>
    <t>34                                                            -…………………………………………………………………………………………………………………..</t>
  </si>
  <si>
    <t xml:space="preserve">SERVICIO DE LA DEUDA PÚBLICA INTERNA </t>
  </si>
  <si>
    <t>PROYECTO DE INVERSIÓN</t>
  </si>
  <si>
    <t>LIDER</t>
  </si>
  <si>
    <t>C-1304-1000-4</t>
  </si>
  <si>
    <t>IMPLEMENTACIÓN DE LA SUPERVISIÓN BASADA EN RIESGOS EN LA SUPERINTENDENCIA DE LA ECONOMÍA SOLIDARIA A NIVEL  NACIONAL</t>
  </si>
  <si>
    <t>DELEGATURA FINANCIERA</t>
  </si>
  <si>
    <t>C-1304-1000-5</t>
  </si>
  <si>
    <t>PREVENCIÓN DE LOS RIESGOS JURÍDICOS Y FINANCIEROS DE LAS ORGANIZACIONES SOLIDARIAS A NIVEL NACIONAL</t>
  </si>
  <si>
    <t>DELEGATURA  ASOCIATIVA</t>
  </si>
  <si>
    <t>C-1304-1000-6</t>
  </si>
  <si>
    <t>FORTALECIMIENTO DE LA SUPERVISIÓN DE FONDOS DE EMPLEADOS Y MUTUALES QUE EJERCEN LA ACTIVIDAD DE AHORRO Y CRÉDITO A NIVEL  NACIONAL</t>
  </si>
  <si>
    <t>C-1304-1000-7</t>
  </si>
  <si>
    <t>FORTALECIMIENTO DEL BUEN GOBIERNO EN LAS COOPERATIVAS DE AHORRO Y CRÉDITO A NIVEL  NACIONAL</t>
  </si>
  <si>
    <t>C-1304-1000-8</t>
  </si>
  <si>
    <t>FORTALECIMIENTO DEL SECTOR DE LA ECONOMÍA SOLIDARÍA EN MATERIA NORMATIVA Y REGULATORIA A NIVEL  NACIONAL</t>
  </si>
  <si>
    <t>DESPACHO</t>
  </si>
  <si>
    <t>C-1399-1000-4</t>
  </si>
  <si>
    <t>ADMINISTRACIÓN DEL ACERVO DOCUMENTAL DE LA SUPERSOLIDARIA  BOGOTÁ</t>
  </si>
  <si>
    <t>SECRETARIA GENERAL</t>
  </si>
  <si>
    <t>C-1399-1000-5</t>
  </si>
  <si>
    <t>FORTALECIMIENTO DE LA ARQUITECTURA TECNOLÓGICA DE LA SUPERSOLIDARIA EN  BOGOTÁ</t>
  </si>
  <si>
    <t>PLANEACIÓN Y SISTEMAS</t>
  </si>
  <si>
    <t>C-1399-1000-6</t>
  </si>
  <si>
    <t>IMPLEMENTACIÓN DE LOS SISTEMAS DE GESTIÓN DE LA SUPERSOLIDARIA EN   BOGOTÁ</t>
  </si>
  <si>
    <t>C-1399-1000-7</t>
  </si>
  <si>
    <t>ADQUISICIÓN DE UNA NUEVA SEDE INTEGRADA PARA LA SUPERSOLIDARIA EN BOGOTÁ</t>
  </si>
  <si>
    <t>TIPO DE PRESUP</t>
  </si>
  <si>
    <t>FUNCIONAMIENTO</t>
  </si>
  <si>
    <t>SERV DEUDA PÚBLICA</t>
  </si>
  <si>
    <t>INVERSIÓN</t>
  </si>
  <si>
    <t>TOTAL</t>
  </si>
  <si>
    <t>PRESUPUESTO VIGENCIA 2023</t>
  </si>
  <si>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</si>
  <si>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</si>
  <si>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</si>
  <si>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</si>
  <si>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</si>
  <si>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</si>
  <si>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</si>
  <si>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</si>
  <si>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</si>
  <si>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</si>
  <si>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</si>
  <si>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</si>
  <si>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</si>
  <si>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</si>
  <si>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</si>
  <si>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</si>
  <si>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</si>
  <si>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</si>
  <si>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</si>
  <si>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</si>
  <si>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</si>
  <si>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</si>
  <si>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</si>
  <si>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</si>
  <si>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</si>
  <si>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</si>
  <si>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</si>
  <si>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</si>
  <si>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</si>
  <si>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</si>
  <si>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</si>
  <si>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</si>
  <si>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</si>
  <si>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</si>
  <si>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</si>
  <si>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</si>
  <si>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</si>
  <si>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</si>
  <si>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</si>
  <si>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</si>
  <si>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</si>
  <si>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</si>
  <si>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</si>
  <si>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</si>
  <si>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</si>
  <si>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</si>
  <si>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</si>
  <si>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</si>
  <si>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</si>
  <si>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</si>
  <si>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</si>
  <si>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</si>
  <si>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</si>
  <si>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</si>
  <si>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</si>
  <si>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</si>
  <si>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</si>
  <si>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</si>
  <si>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</si>
  <si>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</si>
  <si>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</si>
  <si>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</si>
  <si>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</si>
  <si>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</si>
  <si>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</si>
  <si>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</si>
  <si>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</si>
  <si>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B-10-04-01</t>
  </si>
  <si>
    <t>B</t>
  </si>
  <si>
    <t>APORTES AL FONDO DE CONTINGENCIAS</t>
  </si>
  <si>
    <t>C</t>
  </si>
  <si>
    <t>1304</t>
  </si>
  <si>
    <t>1000</t>
  </si>
  <si>
    <t>4</t>
  </si>
  <si>
    <t>5</t>
  </si>
  <si>
    <t>PREVENCIÓN DE LOS RIESGOS JURÍDICOS Y FINANCIEROS DE LAS ORGANIZACIONES SOLIDARIAS A NIVEL   NACIONAL</t>
  </si>
  <si>
    <t>6</t>
  </si>
  <si>
    <t>7</t>
  </si>
  <si>
    <t>8</t>
  </si>
  <si>
    <t>1399</t>
  </si>
  <si>
    <t xml:space="preserve">SUPERINTENDENCIA DE LA ECONOMÍA SOLIDARIA 
GASTOS DE FUNCIONAMIENTO -  31 DE ENERO 2023
</t>
  </si>
  <si>
    <t xml:space="preserve">SUPERINTENDENCIA DE LA ECONOMÍA SOLIDARIA 
SERVICIO DE LA DEUDA PUBLICA -  31 DE ENERO 2023
</t>
  </si>
  <si>
    <t xml:space="preserve">
SUPERINTENDENCIA DE LA ECONOMIA SOLIDARIA
GASTOS DE INVERSIÓN - 31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</si>
</sst>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#,###,,"/>
    <numFmt numFmtId="165" formatCode="#,##0,,"/>
    <numFmt numFmtId="166" formatCode="_-[$$-240A]\ * #,##0.00_-;\-[$$-240A]\ * #,##0.00_-;_-[$$-240A]\ * &quot;-&quot;??_-;_-@_-"/>
    <numFmt numFmtId="167" formatCode="_-* #,##0.00_-;\-* #,##0.00_-;_-* &quot;-&quot;_-;_-@_-"/>
    <numFmt numFmtId="168" formatCode="[$-1240A]&quot;$&quot;\ #,##0.00;\-&quot;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4" fillId="0" borderId="0" xfId="0" applyFont="1"/>
    <xf numFmtId="9" fontId="4" fillId="0" borderId="0" xfId="0" applyNumberFormat="1" applyFont="1"/>
    <xf numFmtId="41" fontId="5" fillId="3" borderId="4" xfId="2" applyFont="1" applyFill="1" applyBorder="1" applyAlignment="1">
      <alignment horizontal="center" vertical="center" wrapText="1"/>
    </xf>
    <xf numFmtId="41" fontId="5" fillId="3" borderId="5" xfId="2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center" vertical="center" wrapText="1"/>
    </xf>
    <xf numFmtId="41" fontId="5" fillId="4" borderId="6" xfId="2" applyFont="1" applyFill="1" applyBorder="1" applyAlignment="1">
      <alignment horizontal="center" vertical="center" wrapText="1"/>
    </xf>
    <xf numFmtId="164" fontId="5" fillId="4" borderId="6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0" fontId="2" fillId="0" borderId="0" xfId="0" applyNumberFormat="1" applyFont="1"/>
    <xf numFmtId="0" fontId="2" fillId="0" borderId="8" xfId="0" applyFont="1" applyFill="1" applyBorder="1" applyAlignment="1">
      <alignment horizontal="center" vertical="center" wrapText="1"/>
    </xf>
    <xf numFmtId="41" fontId="2" fillId="0" borderId="9" xfId="2" applyFont="1" applyFill="1" applyBorder="1" applyAlignment="1">
      <alignment horizontal="center" vertical="center" wrapText="1"/>
    </xf>
    <xf numFmtId="10" fontId="6" fillId="0" borderId="9" xfId="3" applyNumberFormat="1" applyFont="1" applyFill="1" applyBorder="1" applyAlignment="1">
      <alignment horizontal="center" vertical="center"/>
    </xf>
    <xf numFmtId="3" fontId="6" fillId="0" borderId="9" xfId="3" applyNumberFormat="1" applyFont="1" applyFill="1" applyBorder="1" applyAlignment="1">
      <alignment horizontal="right" vertical="center"/>
    </xf>
    <xf numFmtId="10" fontId="6" fillId="0" borderId="10" xfId="3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3" borderId="11" xfId="0" applyFont="1" applyFill="1" applyBorder="1" applyAlignment="1">
      <alignment horizontal="center" vertical="center"/>
    </xf>
    <xf numFmtId="41" fontId="3" fillId="3" borderId="12" xfId="2" applyFont="1" applyFill="1" applyBorder="1" applyAlignment="1">
      <alignment horizontal="center" vertical="center" wrapText="1"/>
    </xf>
    <xf numFmtId="10" fontId="5" fillId="3" borderId="12" xfId="3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9" fontId="5" fillId="3" borderId="12" xfId="3" applyNumberFormat="1" applyFont="1" applyFill="1" applyBorder="1" applyAlignment="1">
      <alignment horizontal="center" vertical="center"/>
    </xf>
    <xf numFmtId="10" fontId="5" fillId="3" borderId="13" xfId="3" applyNumberFormat="1" applyFont="1" applyFill="1" applyBorder="1" applyAlignment="1">
      <alignment horizontal="center" vertical="center"/>
    </xf>
    <xf numFmtId="0" fontId="6" fillId="0" borderId="0" xfId="0" applyFont="1" applyFill="1"/>
    <xf numFmtId="9" fontId="6" fillId="0" borderId="0" xfId="0" applyNumberFormat="1" applyFont="1" applyFill="1"/>
    <xf numFmtId="0" fontId="5" fillId="4" borderId="6" xfId="0" applyFont="1" applyFill="1" applyBorder="1" applyAlignment="1">
      <alignment horizontal="center" vertical="center" wrapText="1"/>
    </xf>
    <xf numFmtId="164" fontId="5" fillId="4" borderId="18" xfId="1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vertical="center"/>
    </xf>
    <xf numFmtId="10" fontId="6" fillId="2" borderId="9" xfId="3" applyNumberFormat="1" applyFont="1" applyFill="1" applyBorder="1" applyAlignment="1">
      <alignment horizontal="center" vertical="center"/>
    </xf>
    <xf numFmtId="10" fontId="6" fillId="2" borderId="10" xfId="3" applyNumberFormat="1" applyFont="1" applyFill="1" applyBorder="1" applyAlignment="1">
      <alignment horizontal="center" vertical="center"/>
    </xf>
    <xf numFmtId="166" fontId="0" fillId="2" borderId="0" xfId="0" applyNumberFormat="1" applyFill="1"/>
    <xf numFmtId="0" fontId="6" fillId="2" borderId="0" xfId="0" applyFont="1" applyFill="1"/>
    <xf numFmtId="41" fontId="6" fillId="2" borderId="0" xfId="2" applyFont="1" applyFill="1"/>
    <xf numFmtId="41" fontId="6" fillId="2" borderId="0" xfId="0" applyNumberFormat="1" applyFont="1" applyFill="1"/>
    <xf numFmtId="0" fontId="5" fillId="4" borderId="12" xfId="0" applyFont="1" applyFill="1" applyBorder="1" applyAlignment="1">
      <alignment horizontal="center" vertical="center" wrapText="1"/>
    </xf>
    <xf numFmtId="41" fontId="5" fillId="4" borderId="12" xfId="2" applyFont="1" applyFill="1" applyBorder="1" applyAlignment="1">
      <alignment horizontal="center" vertical="center"/>
    </xf>
    <xf numFmtId="10" fontId="5" fillId="4" borderId="12" xfId="3" applyNumberFormat="1" applyFont="1" applyFill="1" applyBorder="1" applyAlignment="1">
      <alignment horizontal="center" vertical="center"/>
    </xf>
    <xf numFmtId="0" fontId="5" fillId="0" borderId="0" xfId="0" applyFont="1" applyFill="1"/>
    <xf numFmtId="41" fontId="5" fillId="3" borderId="9" xfId="2" applyFont="1" applyFill="1" applyBorder="1" applyAlignment="1">
      <alignment horizontal="center" vertical="center" wrapText="1"/>
    </xf>
    <xf numFmtId="0" fontId="7" fillId="2" borderId="9" xfId="0" applyFont="1" applyFill="1" applyBorder="1"/>
    <xf numFmtId="41" fontId="2" fillId="2" borderId="9" xfId="2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wrapText="1"/>
    </xf>
    <xf numFmtId="41" fontId="6" fillId="2" borderId="9" xfId="2" applyFont="1" applyFill="1" applyBorder="1" applyAlignment="1">
      <alignment horizontal="center" vertical="center"/>
    </xf>
    <xf numFmtId="41" fontId="7" fillId="2" borderId="9" xfId="0" applyNumberFormat="1" applyFont="1" applyFill="1" applyBorder="1"/>
    <xf numFmtId="10" fontId="5" fillId="5" borderId="9" xfId="3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/>
    <xf numFmtId="41" fontId="6" fillId="0" borderId="0" xfId="0" applyNumberFormat="1" applyFont="1" applyFill="1" applyBorder="1"/>
    <xf numFmtId="167" fontId="6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/>
    <xf numFmtId="0" fontId="10" fillId="0" borderId="22" xfId="0" applyNumberFormat="1" applyFont="1" applyFill="1" applyBorder="1" applyAlignment="1">
      <alignment horizontal="center" vertical="center" wrapText="1" readingOrder="1"/>
    </xf>
    <xf numFmtId="0" fontId="8" fillId="0" borderId="22" xfId="0" applyNumberFormat="1" applyFont="1" applyFill="1" applyBorder="1" applyAlignment="1">
      <alignment horizontal="left" vertical="center" wrapText="1" readingOrder="1"/>
    </xf>
    <xf numFmtId="0" fontId="10" fillId="0" borderId="22" xfId="0" applyNumberFormat="1" applyFont="1" applyFill="1" applyBorder="1" applyAlignment="1">
      <alignment vertical="center" wrapText="1" readingOrder="1"/>
    </xf>
    <xf numFmtId="0" fontId="10" fillId="0" borderId="22" xfId="0" applyNumberFormat="1" applyFont="1" applyFill="1" applyBorder="1" applyAlignment="1">
      <alignment horizontal="left" vertical="center" wrapText="1" readingOrder="1"/>
    </xf>
    <xf numFmtId="0" fontId="11" fillId="0" borderId="22" xfId="0" applyNumberFormat="1" applyFont="1" applyFill="1" applyBorder="1" applyAlignment="1">
      <alignment horizontal="right" vertical="center" wrapText="1" readingOrder="1"/>
    </xf>
    <xf numFmtId="0" fontId="10" fillId="0" borderId="9" xfId="0" applyNumberFormat="1" applyFont="1" applyFill="1" applyBorder="1" applyAlignment="1">
      <alignment horizontal="center" vertical="center" wrapText="1" readingOrder="1"/>
    </xf>
    <xf numFmtId="0" fontId="10" fillId="0" borderId="9" xfId="0" applyNumberFormat="1" applyFont="1" applyFill="1" applyBorder="1" applyAlignment="1">
      <alignment horizontal="left" vertical="center" wrapText="1" readingOrder="1"/>
    </xf>
    <xf numFmtId="0" fontId="10" fillId="0" borderId="9" xfId="0" applyNumberFormat="1" applyFont="1" applyFill="1" applyBorder="1" applyAlignment="1">
      <alignment vertical="center" wrapText="1" readingOrder="1"/>
    </xf>
    <xf numFmtId="168" fontId="10" fillId="0" borderId="9" xfId="0" applyNumberFormat="1" applyFont="1" applyFill="1" applyBorder="1" applyAlignment="1">
      <alignment horizontal="right" vertical="center" wrapText="1" readingOrder="1"/>
    </xf>
    <xf numFmtId="0" fontId="11" fillId="0" borderId="9" xfId="0" applyNumberFormat="1" applyFont="1" applyFill="1" applyBorder="1" applyAlignment="1">
      <alignment horizontal="center" vertical="center" wrapText="1" readingOrder="1"/>
    </xf>
    <xf numFmtId="0" fontId="11" fillId="0" borderId="9" xfId="0" applyNumberFormat="1" applyFont="1" applyFill="1" applyBorder="1" applyAlignment="1">
      <alignment horizontal="left" vertical="center" wrapText="1" readingOrder="1"/>
    </xf>
    <xf numFmtId="0" fontId="11" fillId="0" borderId="9" xfId="0" applyNumberFormat="1" applyFont="1" applyFill="1" applyBorder="1" applyAlignment="1">
      <alignment vertical="center" wrapText="1" readingOrder="1"/>
    </xf>
    <xf numFmtId="0" fontId="12" fillId="0" borderId="0" xfId="0" applyFont="1" applyFill="1" applyBorder="1"/>
    <xf numFmtId="49" fontId="5" fillId="3" borderId="4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41" fontId="5" fillId="3" borderId="19" xfId="2" applyFont="1" applyFill="1" applyBorder="1" applyAlignment="1">
      <alignment horizontal="center" vertical="center" wrapText="1"/>
    </xf>
    <xf numFmtId="41" fontId="5" fillId="3" borderId="20" xfId="2" applyFont="1" applyFill="1" applyBorder="1" applyAlignment="1">
      <alignment horizontal="center" vertical="center" wrapText="1"/>
    </xf>
    <xf numFmtId="41" fontId="5" fillId="3" borderId="21" xfId="2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27.28.99\secretaria_general\PRESUPUESTO\PRESUPUESTO%202022\INFORMES%20EJECUCION%20PRESUPUESTAL%202022\NOVIEMBRE%202022\REP_EPG034_EjecucionPresupuestal%20a%2030%20DE%20NOVIEMBRE%20D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MIENTO"/>
      <sheetName val="SERV DEUDA PÚB"/>
      <sheetName val="INVERSIÓN"/>
      <sheetName val="EJECUCION POR RUBROS"/>
      <sheetName val="RESUMEN"/>
    </sheetNames>
    <sheetDataSet>
      <sheetData sheetId="0">
        <row r="8">
          <cell r="B8">
            <v>19963000000</v>
          </cell>
          <cell r="C8">
            <v>12553029972</v>
          </cell>
        </row>
      </sheetData>
      <sheetData sheetId="1">
        <row r="5">
          <cell r="B5">
            <v>83000000</v>
          </cell>
        </row>
      </sheetData>
      <sheetData sheetId="2">
        <row r="13">
          <cell r="D13">
            <v>44680319734</v>
          </cell>
          <cell r="E13">
            <v>21163873018</v>
          </cell>
          <cell r="G13">
            <v>18958803631</v>
          </cell>
          <cell r="I13">
            <v>16501155926.959999</v>
          </cell>
          <cell r="K13">
            <v>16501155926.959999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workbookViewId="0">
      <selection activeCell="E8" sqref="E8"/>
    </sheetView>
  </sheetViews>
  <sheetFormatPr baseColWidth="10" defaultColWidth="11.42578125" defaultRowHeight="12" x14ac:dyDescent="0.2"/>
  <cols>
    <col min="1" max="1" width="31.28515625" style="1" customWidth="1"/>
    <col min="2" max="2" width="18.140625" style="1" customWidth="1"/>
    <col min="3" max="3" width="17.5703125" style="1" customWidth="1"/>
    <col min="4" max="4" width="14" style="1" customWidth="1"/>
    <col min="5" max="5" width="18.85546875" style="1" customWidth="1"/>
    <col min="6" max="6" width="12.7109375" style="1" customWidth="1"/>
    <col min="7" max="7" width="17.140625" style="1" customWidth="1"/>
    <col min="8" max="8" width="12.7109375" style="1" customWidth="1"/>
    <col min="9" max="9" width="18.5703125" style="1" customWidth="1"/>
    <col min="10" max="10" width="11.85546875" style="1" customWidth="1"/>
    <col min="11" max="11" width="3" style="1" customWidth="1"/>
    <col min="12" max="16384" width="11.42578125" style="1"/>
  </cols>
  <sheetData>
    <row r="1" spans="1:13" ht="12.75" thickBot="1" x14ac:dyDescent="0.25"/>
    <row r="2" spans="1:13" ht="39.75" customHeight="1" thickBot="1" x14ac:dyDescent="0.25">
      <c r="A2" s="69" t="s">
        <v>129</v>
      </c>
      <c r="B2" s="70"/>
      <c r="C2" s="70"/>
      <c r="D2" s="70"/>
      <c r="E2" s="70"/>
      <c r="F2" s="70"/>
      <c r="G2" s="70"/>
      <c r="H2" s="70"/>
      <c r="I2" s="70"/>
      <c r="J2" s="71"/>
      <c r="L2" s="2"/>
      <c r="M2" s="3"/>
    </row>
    <row r="3" spans="1:13" ht="24" x14ac:dyDescent="0.2">
      <c r="A3" s="4" t="s">
        <v>0</v>
      </c>
      <c r="B3" s="5" t="s">
        <v>1</v>
      </c>
      <c r="C3" s="5" t="s">
        <v>2</v>
      </c>
      <c r="D3" s="6" t="s">
        <v>3</v>
      </c>
      <c r="E3" s="5" t="s">
        <v>4</v>
      </c>
      <c r="F3" s="7" t="s">
        <v>5</v>
      </c>
      <c r="G3" s="7" t="s">
        <v>6</v>
      </c>
      <c r="H3" s="7" t="s">
        <v>7</v>
      </c>
      <c r="I3" s="5" t="s">
        <v>8</v>
      </c>
      <c r="J3" s="10" t="s">
        <v>9</v>
      </c>
      <c r="M3" s="11"/>
    </row>
    <row r="4" spans="1:13" ht="36.75" customHeight="1" x14ac:dyDescent="0.2">
      <c r="A4" s="12" t="s">
        <v>10</v>
      </c>
      <c r="B4" s="13">
        <v>15530000000</v>
      </c>
      <c r="C4" s="13">
        <v>10975987985</v>
      </c>
      <c r="D4" s="14">
        <f>+C4/B4</f>
        <v>0.7067603338699292</v>
      </c>
      <c r="E4" s="13">
        <v>936502060</v>
      </c>
      <c r="F4" s="14">
        <f>+E4/B4</f>
        <v>6.0302772698003861E-2</v>
      </c>
      <c r="G4" s="15">
        <v>936502060</v>
      </c>
      <c r="H4" s="14">
        <f>G4/B4</f>
        <v>6.0302772698003861E-2</v>
      </c>
      <c r="I4" s="13">
        <v>936502060</v>
      </c>
      <c r="J4" s="16">
        <f>+I4/B4</f>
        <v>6.0302772698003861E-2</v>
      </c>
    </row>
    <row r="5" spans="1:13" ht="33" customHeight="1" x14ac:dyDescent="0.2">
      <c r="A5" s="12" t="s">
        <v>11</v>
      </c>
      <c r="B5" s="13">
        <v>3002000000</v>
      </c>
      <c r="C5" s="13">
        <v>1310784444</v>
      </c>
      <c r="D5" s="14">
        <f>+C5/B5</f>
        <v>0.43663705662891406</v>
      </c>
      <c r="E5" s="13">
        <v>444466137</v>
      </c>
      <c r="F5" s="14">
        <f>+E5/B5</f>
        <v>0.1480566745502998</v>
      </c>
      <c r="G5" s="15">
        <v>48458282</v>
      </c>
      <c r="H5" s="14">
        <f t="shared" ref="H5:H8" si="0">G5/B5</f>
        <v>1.6141999333777482E-2</v>
      </c>
      <c r="I5" s="13">
        <v>47233482</v>
      </c>
      <c r="J5" s="16">
        <f t="shared" ref="J5:J8" si="1">+I5/B5</f>
        <v>1.5734004663557628E-2</v>
      </c>
    </row>
    <row r="6" spans="1:13" ht="30.75" customHeight="1" x14ac:dyDescent="0.2">
      <c r="A6" s="12" t="s">
        <v>12</v>
      </c>
      <c r="B6" s="13">
        <v>1200000000</v>
      </c>
      <c r="C6" s="13">
        <v>55000000</v>
      </c>
      <c r="D6" s="14">
        <f>+C6/B6</f>
        <v>4.583333333333333E-2</v>
      </c>
      <c r="E6" s="13">
        <v>15237158</v>
      </c>
      <c r="F6" s="14">
        <f>+E6/B6</f>
        <v>1.2697631666666667E-2</v>
      </c>
      <c r="G6" s="15">
        <v>15237158</v>
      </c>
      <c r="H6" s="14">
        <f t="shared" si="0"/>
        <v>1.2697631666666667E-2</v>
      </c>
      <c r="I6" s="13">
        <v>15237158</v>
      </c>
      <c r="J6" s="14">
        <f t="shared" si="1"/>
        <v>1.2697631666666667E-2</v>
      </c>
      <c r="K6" s="11"/>
    </row>
    <row r="7" spans="1:13" s="17" customFormat="1" ht="30.75" customHeight="1" x14ac:dyDescent="0.2">
      <c r="A7" s="12" t="s">
        <v>13</v>
      </c>
      <c r="B7" s="13">
        <v>231000000</v>
      </c>
      <c r="C7" s="13">
        <v>0</v>
      </c>
      <c r="D7" s="14">
        <f>+C7/B7</f>
        <v>0</v>
      </c>
      <c r="E7" s="13">
        <v>0</v>
      </c>
      <c r="F7" s="14">
        <f>+E7/B7</f>
        <v>0</v>
      </c>
      <c r="G7" s="13">
        <v>0</v>
      </c>
      <c r="H7" s="14">
        <f t="shared" si="0"/>
        <v>0</v>
      </c>
      <c r="I7" s="13">
        <v>0</v>
      </c>
      <c r="J7" s="16">
        <f t="shared" si="1"/>
        <v>0</v>
      </c>
    </row>
    <row r="8" spans="1:13" s="17" customFormat="1" ht="12.75" thickBot="1" x14ac:dyDescent="0.25">
      <c r="A8" s="18" t="s">
        <v>14</v>
      </c>
      <c r="B8" s="19">
        <f>SUM(B4:B7)</f>
        <v>19963000000</v>
      </c>
      <c r="C8" s="19">
        <f>SUM(C4:C7)</f>
        <v>12341772429</v>
      </c>
      <c r="D8" s="20">
        <f>+C8/B8</f>
        <v>0.61823235129990484</v>
      </c>
      <c r="E8" s="19">
        <f>SUM(E4:E7)</f>
        <v>1396205355</v>
      </c>
      <c r="F8" s="20">
        <f>+E8/B8</f>
        <v>6.9939656113810547E-2</v>
      </c>
      <c r="G8" s="19">
        <f>SUM(G4:G7)</f>
        <v>1000197500</v>
      </c>
      <c r="H8" s="20">
        <f t="shared" si="0"/>
        <v>5.0102564744777839E-2</v>
      </c>
      <c r="I8" s="19">
        <f>SUM(I4:I7)</f>
        <v>998972700</v>
      </c>
      <c r="J8" s="20">
        <f t="shared" si="1"/>
        <v>5.0041211240795469E-2</v>
      </c>
    </row>
    <row r="63" spans="2:2" x14ac:dyDescent="0.2">
      <c r="B63" s="1" t="s">
        <v>15</v>
      </c>
    </row>
    <row r="73" spans="1:1" x14ac:dyDescent="0.2">
      <c r="A73" s="1" t="s">
        <v>16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>
      <selection activeCell="F7" sqref="F7"/>
    </sheetView>
  </sheetViews>
  <sheetFormatPr baseColWidth="10" defaultColWidth="11.42578125" defaultRowHeight="12" x14ac:dyDescent="0.2"/>
  <cols>
    <col min="1" max="1" width="18.85546875" style="21" customWidth="1"/>
    <col min="2" max="2" width="17.28515625" style="21" customWidth="1"/>
    <col min="3" max="3" width="15.5703125" style="21" customWidth="1"/>
    <col min="4" max="4" width="15.85546875" style="21" customWidth="1"/>
    <col min="5" max="5" width="16.140625" style="21" customWidth="1"/>
    <col min="6" max="8" width="13.7109375" style="21" customWidth="1"/>
    <col min="9" max="9" width="16.42578125" style="21" customWidth="1"/>
    <col min="10" max="16384" width="11.42578125" style="21"/>
  </cols>
  <sheetData>
    <row r="2" spans="1:10" ht="12.75" thickBot="1" x14ac:dyDescent="0.25"/>
    <row r="3" spans="1:10" ht="46.5" customHeight="1" thickBot="1" x14ac:dyDescent="0.25">
      <c r="A3" s="69" t="s">
        <v>130</v>
      </c>
      <c r="B3" s="70"/>
      <c r="C3" s="70"/>
      <c r="D3" s="70"/>
      <c r="E3" s="70"/>
      <c r="F3" s="70"/>
      <c r="G3" s="70"/>
      <c r="H3" s="70"/>
      <c r="I3" s="70"/>
      <c r="J3" s="71"/>
    </row>
    <row r="4" spans="1:10" ht="24" x14ac:dyDescent="0.2">
      <c r="A4" s="4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7" t="s">
        <v>5</v>
      </c>
      <c r="G4" s="7" t="s">
        <v>6</v>
      </c>
      <c r="H4" s="7" t="s">
        <v>7</v>
      </c>
      <c r="I4" s="5" t="s">
        <v>8</v>
      </c>
      <c r="J4" s="10" t="s">
        <v>9</v>
      </c>
    </row>
    <row r="5" spans="1:10" ht="36" x14ac:dyDescent="0.2">
      <c r="A5" s="12" t="s">
        <v>17</v>
      </c>
      <c r="B5" s="13">
        <v>83000000</v>
      </c>
      <c r="C5" s="13"/>
      <c r="D5" s="14">
        <f>+C5/B5</f>
        <v>0</v>
      </c>
      <c r="E5" s="13"/>
      <c r="F5" s="14">
        <f>+E5/B5</f>
        <v>0</v>
      </c>
      <c r="G5" s="13"/>
      <c r="H5" s="14">
        <f>G5/B5</f>
        <v>0</v>
      </c>
      <c r="I5" s="13"/>
      <c r="J5" s="14">
        <f>+I5/B5</f>
        <v>0</v>
      </c>
    </row>
    <row r="6" spans="1:10" ht="12.75" thickBot="1" x14ac:dyDescent="0.25">
      <c r="A6" s="18" t="s">
        <v>14</v>
      </c>
      <c r="B6" s="19">
        <f>SUM(B5:B5)</f>
        <v>83000000</v>
      </c>
      <c r="C6" s="19">
        <f>SUM(C5:C5)</f>
        <v>0</v>
      </c>
      <c r="D6" s="22">
        <f>+C6/B6</f>
        <v>0</v>
      </c>
      <c r="E6" s="19">
        <f>SUM(E5:E5)</f>
        <v>0</v>
      </c>
      <c r="F6" s="22">
        <f>+E6/B6</f>
        <v>0</v>
      </c>
      <c r="G6" s="19">
        <f>SUM(G5)</f>
        <v>0</v>
      </c>
      <c r="H6" s="22">
        <f>SUM(H5)</f>
        <v>0</v>
      </c>
      <c r="I6" s="19">
        <f>SUM(I5:I5)</f>
        <v>0</v>
      </c>
      <c r="J6" s="23">
        <v>0</v>
      </c>
    </row>
  </sheetData>
  <mergeCells count="1"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3"/>
  <sheetViews>
    <sheetView workbookViewId="0">
      <selection activeCell="D15" sqref="D15"/>
    </sheetView>
  </sheetViews>
  <sheetFormatPr baseColWidth="10" defaultColWidth="11.42578125" defaultRowHeight="12" x14ac:dyDescent="0.2"/>
  <cols>
    <col min="1" max="1" width="13.5703125" style="24" customWidth="1"/>
    <col min="2" max="2" width="40.85546875" style="24" customWidth="1"/>
    <col min="3" max="3" width="23.5703125" style="24" customWidth="1"/>
    <col min="4" max="4" width="20.42578125" style="24" customWidth="1"/>
    <col min="5" max="5" width="19.85546875" style="24" customWidth="1"/>
    <col min="6" max="6" width="12.28515625" style="24" customWidth="1"/>
    <col min="7" max="7" width="18.42578125" style="24" customWidth="1"/>
    <col min="8" max="8" width="12" style="24" customWidth="1"/>
    <col min="9" max="9" width="15" style="24" customWidth="1"/>
    <col min="10" max="10" width="12" style="24" customWidth="1"/>
    <col min="11" max="11" width="19" style="24" customWidth="1"/>
    <col min="12" max="12" width="11.5703125" style="24" customWidth="1"/>
    <col min="13" max="13" width="5.7109375" style="24" customWidth="1"/>
    <col min="14" max="15" width="11.42578125" style="24"/>
    <col min="16" max="16" width="12" style="24" bestFit="1" customWidth="1"/>
    <col min="17" max="16384" width="11.42578125" style="24"/>
  </cols>
  <sheetData>
    <row r="1" spans="1:15 16382:16382" ht="12.75" thickBot="1" x14ac:dyDescent="0.25"/>
    <row r="2" spans="1:15 16382:16382" ht="40.5" customHeight="1" thickBot="1" x14ac:dyDescent="0.25">
      <c r="A2" s="72" t="s">
        <v>131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  <c r="O2" s="25"/>
    </row>
    <row r="3" spans="1:15 16382:16382" ht="24" x14ac:dyDescent="0.2">
      <c r="A3" s="75" t="s">
        <v>18</v>
      </c>
      <c r="B3" s="76"/>
      <c r="C3" s="26" t="s">
        <v>19</v>
      </c>
      <c r="D3" s="8" t="s">
        <v>1</v>
      </c>
      <c r="E3" s="8" t="s">
        <v>2</v>
      </c>
      <c r="F3" s="9" t="s">
        <v>3</v>
      </c>
      <c r="G3" s="8" t="s">
        <v>4</v>
      </c>
      <c r="H3" s="9" t="s">
        <v>5</v>
      </c>
      <c r="I3" s="8" t="s">
        <v>6</v>
      </c>
      <c r="J3" s="9" t="s">
        <v>7</v>
      </c>
      <c r="K3" s="8" t="s">
        <v>8</v>
      </c>
      <c r="L3" s="27" t="s">
        <v>9</v>
      </c>
      <c r="O3" s="28"/>
    </row>
    <row r="4" spans="1:15 16382:16382" s="36" customFormat="1" ht="48" x14ac:dyDescent="0.25">
      <c r="A4" s="29" t="s">
        <v>20</v>
      </c>
      <c r="B4" s="30" t="s">
        <v>21</v>
      </c>
      <c r="C4" s="30" t="s">
        <v>22</v>
      </c>
      <c r="D4" s="31">
        <v>6841799185</v>
      </c>
      <c r="E4" s="32">
        <v>1146862268</v>
      </c>
      <c r="F4" s="33">
        <f>+E4/D4</f>
        <v>0.16762583013462123</v>
      </c>
      <c r="G4" s="32">
        <v>953707281</v>
      </c>
      <c r="H4" s="33">
        <f t="shared" ref="H4:H13" si="0">+G4/D4</f>
        <v>0.13939422295394366</v>
      </c>
      <c r="I4" s="32">
        <v>0</v>
      </c>
      <c r="J4" s="33">
        <f>I4/D4</f>
        <v>0</v>
      </c>
      <c r="K4" s="32">
        <v>0</v>
      </c>
      <c r="L4" s="34">
        <f>+K4/D4</f>
        <v>0</v>
      </c>
      <c r="M4" s="35"/>
    </row>
    <row r="5" spans="1:15 16382:16382" s="36" customFormat="1" ht="36" x14ac:dyDescent="0.2">
      <c r="A5" s="29" t="s">
        <v>23</v>
      </c>
      <c r="B5" s="30" t="s">
        <v>24</v>
      </c>
      <c r="C5" s="30" t="s">
        <v>25</v>
      </c>
      <c r="D5" s="31">
        <v>1991235270</v>
      </c>
      <c r="E5" s="31">
        <v>572883373</v>
      </c>
      <c r="F5" s="33">
        <f t="shared" ref="F5:F13" si="1">+E5/D5</f>
        <v>0.2877025038834311</v>
      </c>
      <c r="G5" s="32">
        <v>381555039</v>
      </c>
      <c r="H5" s="33">
        <f t="shared" si="0"/>
        <v>0.19161725625721765</v>
      </c>
      <c r="I5" s="32">
        <v>0</v>
      </c>
      <c r="J5" s="33">
        <f t="shared" ref="J5:J13" si="2">I5/D5</f>
        <v>0</v>
      </c>
      <c r="K5" s="32">
        <v>0</v>
      </c>
      <c r="L5" s="34">
        <f t="shared" ref="L5:L13" si="3">+K5/D5</f>
        <v>0</v>
      </c>
      <c r="M5" s="37"/>
    </row>
    <row r="6" spans="1:15 16382:16382" s="36" customFormat="1" ht="48" x14ac:dyDescent="0.2">
      <c r="A6" s="29" t="s">
        <v>26</v>
      </c>
      <c r="B6" s="30" t="s">
        <v>27</v>
      </c>
      <c r="C6" s="30" t="s">
        <v>25</v>
      </c>
      <c r="D6" s="31">
        <v>2048540226</v>
      </c>
      <c r="E6" s="32">
        <v>183280964</v>
      </c>
      <c r="F6" s="33">
        <f t="shared" si="1"/>
        <v>8.9469057855835338E-2</v>
      </c>
      <c r="G6" s="32">
        <v>131197256</v>
      </c>
      <c r="H6" s="33">
        <f t="shared" si="0"/>
        <v>6.4044266417055948E-2</v>
      </c>
      <c r="I6" s="32">
        <v>0</v>
      </c>
      <c r="J6" s="33">
        <f t="shared" si="2"/>
        <v>0</v>
      </c>
      <c r="K6" s="32">
        <v>0</v>
      </c>
      <c r="L6" s="34">
        <f t="shared" si="3"/>
        <v>0</v>
      </c>
      <c r="M6" s="37"/>
    </row>
    <row r="7" spans="1:15 16382:16382" s="36" customFormat="1" ht="36" x14ac:dyDescent="0.2">
      <c r="A7" s="29" t="s">
        <v>28</v>
      </c>
      <c r="B7" s="30" t="s">
        <v>29</v>
      </c>
      <c r="C7" s="30" t="s">
        <v>22</v>
      </c>
      <c r="D7" s="31">
        <v>2018457000</v>
      </c>
      <c r="E7" s="32">
        <v>144460000</v>
      </c>
      <c r="F7" s="33">
        <f t="shared" si="1"/>
        <v>7.1569520678419207E-2</v>
      </c>
      <c r="G7" s="32">
        <v>122488000</v>
      </c>
      <c r="H7" s="33">
        <f t="shared" si="0"/>
        <v>6.0683977909858869E-2</v>
      </c>
      <c r="I7" s="32">
        <v>0</v>
      </c>
      <c r="J7" s="33">
        <f>I7/D7</f>
        <v>0</v>
      </c>
      <c r="K7" s="32">
        <v>0</v>
      </c>
      <c r="L7" s="34">
        <f t="shared" si="3"/>
        <v>0</v>
      </c>
      <c r="M7" s="37"/>
    </row>
    <row r="8" spans="1:15 16382:16382" s="36" customFormat="1" ht="36" x14ac:dyDescent="0.2">
      <c r="A8" s="29" t="s">
        <v>30</v>
      </c>
      <c r="B8" s="30" t="s">
        <v>31</v>
      </c>
      <c r="C8" s="30" t="s">
        <v>32</v>
      </c>
      <c r="D8" s="31">
        <v>3518768990</v>
      </c>
      <c r="E8" s="32">
        <v>486211939</v>
      </c>
      <c r="F8" s="33">
        <f t="shared" si="1"/>
        <v>0.13817671474932489</v>
      </c>
      <c r="G8" s="32">
        <v>191005319</v>
      </c>
      <c r="H8" s="33">
        <f>+G8/D8</f>
        <v>5.4281858099471315E-2</v>
      </c>
      <c r="I8" s="32">
        <v>0</v>
      </c>
      <c r="J8" s="33">
        <f t="shared" si="2"/>
        <v>0</v>
      </c>
      <c r="K8" s="32">
        <v>0</v>
      </c>
      <c r="L8" s="34">
        <f t="shared" si="3"/>
        <v>0</v>
      </c>
      <c r="M8" s="37"/>
    </row>
    <row r="9" spans="1:15 16382:16382" s="36" customFormat="1" ht="24" x14ac:dyDescent="0.2">
      <c r="A9" s="29" t="s">
        <v>33</v>
      </c>
      <c r="B9" s="30" t="s">
        <v>34</v>
      </c>
      <c r="C9" s="30" t="s">
        <v>35</v>
      </c>
      <c r="D9" s="31">
        <v>2164000000</v>
      </c>
      <c r="E9" s="32">
        <v>1138839915</v>
      </c>
      <c r="F9" s="33">
        <f t="shared" si="1"/>
        <v>0.52626613447319781</v>
      </c>
      <c r="G9" s="32">
        <v>259713041</v>
      </c>
      <c r="H9" s="33">
        <f t="shared" si="0"/>
        <v>0.12001526848428835</v>
      </c>
      <c r="I9" s="32">
        <v>0</v>
      </c>
      <c r="J9" s="33">
        <f t="shared" si="2"/>
        <v>0</v>
      </c>
      <c r="K9" s="32">
        <v>0</v>
      </c>
      <c r="L9" s="34">
        <f t="shared" si="3"/>
        <v>0</v>
      </c>
      <c r="M9" s="37"/>
      <c r="N9" s="38"/>
    </row>
    <row r="10" spans="1:15 16382:16382" s="36" customFormat="1" ht="36" x14ac:dyDescent="0.2">
      <c r="A10" s="29" t="s">
        <v>36</v>
      </c>
      <c r="B10" s="30" t="s">
        <v>37</v>
      </c>
      <c r="C10" s="30" t="s">
        <v>38</v>
      </c>
      <c r="D10" s="31">
        <v>4914758683</v>
      </c>
      <c r="E10" s="32">
        <v>799085995</v>
      </c>
      <c r="F10" s="33">
        <f t="shared" si="1"/>
        <v>0.16258906012293423</v>
      </c>
      <c r="G10" s="32">
        <v>335468383</v>
      </c>
      <c r="H10" s="33">
        <f t="shared" si="0"/>
        <v>6.8257345810359901E-2</v>
      </c>
      <c r="I10" s="32">
        <v>9235926.9600000009</v>
      </c>
      <c r="J10" s="33">
        <f t="shared" si="2"/>
        <v>1.8792228786220552E-3</v>
      </c>
      <c r="K10" s="32">
        <v>9235926.9600000009</v>
      </c>
      <c r="L10" s="34">
        <f t="shared" si="3"/>
        <v>1.8792228786220552E-3</v>
      </c>
      <c r="M10" s="37"/>
      <c r="XFB10" s="38">
        <f>SUM(D10:XFA10)</f>
        <v>6067784915.1546059</v>
      </c>
    </row>
    <row r="11" spans="1:15 16382:16382" s="36" customFormat="1" ht="36" x14ac:dyDescent="0.2">
      <c r="A11" s="29" t="s">
        <v>39</v>
      </c>
      <c r="B11" s="30" t="s">
        <v>40</v>
      </c>
      <c r="C11" s="30" t="s">
        <v>38</v>
      </c>
      <c r="D11" s="31">
        <v>1270000000</v>
      </c>
      <c r="E11" s="32">
        <v>140150814</v>
      </c>
      <c r="F11" s="33">
        <f t="shared" si="1"/>
        <v>0.11035497165354331</v>
      </c>
      <c r="G11" s="32">
        <v>51630812</v>
      </c>
      <c r="H11" s="33">
        <f t="shared" si="0"/>
        <v>4.0654182677165356E-2</v>
      </c>
      <c r="I11" s="32">
        <v>0</v>
      </c>
      <c r="J11" s="33">
        <f t="shared" si="2"/>
        <v>0</v>
      </c>
      <c r="K11" s="32">
        <v>0</v>
      </c>
      <c r="L11" s="34">
        <f t="shared" si="3"/>
        <v>0</v>
      </c>
      <c r="M11" s="37"/>
    </row>
    <row r="12" spans="1:15 16382:16382" s="36" customFormat="1" ht="36" x14ac:dyDescent="0.2">
      <c r="A12" s="29" t="s">
        <v>41</v>
      </c>
      <c r="B12" s="30" t="s">
        <v>42</v>
      </c>
      <c r="C12" s="30" t="s">
        <v>35</v>
      </c>
      <c r="D12" s="31">
        <v>19912760380</v>
      </c>
      <c r="E12" s="32">
        <v>16552097750</v>
      </c>
      <c r="F12" s="33">
        <f t="shared" si="1"/>
        <v>0.83123070002010435</v>
      </c>
      <c r="G12" s="32">
        <v>16532038500</v>
      </c>
      <c r="H12" s="33">
        <f t="shared" si="0"/>
        <v>0.83022334344988491</v>
      </c>
      <c r="I12" s="32">
        <v>16491920000</v>
      </c>
      <c r="J12" s="33">
        <f t="shared" si="2"/>
        <v>0.8282086303094458</v>
      </c>
      <c r="K12" s="32">
        <v>16491920000</v>
      </c>
      <c r="L12" s="34">
        <f t="shared" si="3"/>
        <v>0.8282086303094458</v>
      </c>
      <c r="M12" s="37"/>
    </row>
    <row r="13" spans="1:15 16382:16382" s="42" customFormat="1" ht="12.75" thickBot="1" x14ac:dyDescent="0.25">
      <c r="A13" s="77"/>
      <c r="B13" s="78"/>
      <c r="C13" s="39"/>
      <c r="D13" s="40">
        <f>SUM(D4:D12)</f>
        <v>44680319734</v>
      </c>
      <c r="E13" s="40">
        <f>SUM(E4:E12)</f>
        <v>21163873018</v>
      </c>
      <c r="F13" s="41">
        <f t="shared" si="1"/>
        <v>0.47367326697743189</v>
      </c>
      <c r="G13" s="40">
        <f>SUM(G4:G12)</f>
        <v>18958803631</v>
      </c>
      <c r="H13" s="41">
        <f t="shared" si="0"/>
        <v>0.42432112715104592</v>
      </c>
      <c r="I13" s="40">
        <f>SUM(I4:I12)</f>
        <v>16501155926.959999</v>
      </c>
      <c r="J13" s="41">
        <f t="shared" si="2"/>
        <v>0.36931597681480455</v>
      </c>
      <c r="K13" s="40">
        <f>SUM(K4:K12)</f>
        <v>16501155926.959999</v>
      </c>
      <c r="L13" s="41">
        <f t="shared" si="3"/>
        <v>0.36931597681480455</v>
      </c>
    </row>
  </sheetData>
  <mergeCells count="3">
    <mergeCell ref="A2:L2"/>
    <mergeCell ref="A3:B3"/>
    <mergeCell ref="A13:B13"/>
  </mergeCells>
  <conditionalFormatting sqref="F3 H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L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opLeftCell="M1" workbookViewId="0">
      <selection activeCell="T25" sqref="T25"/>
    </sheetView>
  </sheetViews>
  <sheetFormatPr baseColWidth="10" defaultRowHeight="15" x14ac:dyDescent="0.25"/>
  <cols>
    <col min="1" max="1" width="13.42578125" style="54" customWidth="1"/>
    <col min="2" max="2" width="26.85546875" style="54" customWidth="1"/>
    <col min="3" max="3" width="21.5703125" style="54" customWidth="1"/>
    <col min="4" max="11" width="5.42578125" style="54" customWidth="1"/>
    <col min="12" max="12" width="7" style="54" customWidth="1"/>
    <col min="13" max="13" width="9.5703125" style="54" customWidth="1"/>
    <col min="14" max="14" width="8.140625" style="54" customWidth="1"/>
    <col min="15" max="15" width="9.5703125" style="54" customWidth="1"/>
    <col min="16" max="16" width="27.5703125" style="54" customWidth="1"/>
    <col min="17" max="27" width="18.85546875" style="54" customWidth="1"/>
    <col min="28" max="28" width="0" style="54" hidden="1" customWidth="1"/>
    <col min="29" max="29" width="6.42578125" style="54" customWidth="1"/>
    <col min="30" max="16384" width="11.42578125" style="54"/>
  </cols>
  <sheetData>
    <row r="1" spans="1:27" x14ac:dyDescent="0.25">
      <c r="A1" s="4" t="s">
        <v>49</v>
      </c>
      <c r="B1" s="68">
        <v>2023</v>
      </c>
      <c r="C1" s="53" t="s">
        <v>50</v>
      </c>
      <c r="D1" s="53" t="s">
        <v>50</v>
      </c>
      <c r="E1" s="53" t="s">
        <v>50</v>
      </c>
      <c r="F1" s="53" t="s">
        <v>50</v>
      </c>
      <c r="G1" s="53" t="s">
        <v>50</v>
      </c>
      <c r="H1" s="53" t="s">
        <v>50</v>
      </c>
      <c r="I1" s="53" t="s">
        <v>50</v>
      </c>
      <c r="J1" s="53" t="s">
        <v>50</v>
      </c>
      <c r="K1" s="53" t="s">
        <v>50</v>
      </c>
      <c r="L1" s="53" t="s">
        <v>50</v>
      </c>
      <c r="M1" s="53" t="s">
        <v>50</v>
      </c>
      <c r="N1" s="53" t="s">
        <v>50</v>
      </c>
      <c r="O1" s="53" t="s">
        <v>50</v>
      </c>
      <c r="P1" s="53" t="s">
        <v>50</v>
      </c>
      <c r="Q1" s="53" t="s">
        <v>50</v>
      </c>
      <c r="R1" s="53" t="s">
        <v>50</v>
      </c>
      <c r="S1" s="53" t="s">
        <v>50</v>
      </c>
      <c r="T1" s="53" t="s">
        <v>50</v>
      </c>
      <c r="U1" s="53" t="s">
        <v>50</v>
      </c>
      <c r="V1" s="53" t="s">
        <v>50</v>
      </c>
      <c r="W1" s="53" t="s">
        <v>50</v>
      </c>
      <c r="X1" s="53" t="s">
        <v>50</v>
      </c>
      <c r="Y1" s="53" t="s">
        <v>50</v>
      </c>
      <c r="Z1" s="53" t="s">
        <v>50</v>
      </c>
      <c r="AA1" s="53" t="s">
        <v>50</v>
      </c>
    </row>
    <row r="2" spans="1:27" x14ac:dyDescent="0.25">
      <c r="A2" s="4" t="s">
        <v>51</v>
      </c>
      <c r="B2" s="4" t="s">
        <v>52</v>
      </c>
      <c r="C2" s="53" t="s">
        <v>50</v>
      </c>
      <c r="D2" s="53" t="s">
        <v>50</v>
      </c>
      <c r="E2" s="53" t="s">
        <v>50</v>
      </c>
      <c r="F2" s="53" t="s">
        <v>50</v>
      </c>
      <c r="G2" s="53" t="s">
        <v>50</v>
      </c>
      <c r="H2" s="53" t="s">
        <v>50</v>
      </c>
      <c r="I2" s="53" t="s">
        <v>50</v>
      </c>
      <c r="J2" s="53" t="s">
        <v>50</v>
      </c>
      <c r="K2" s="53" t="s">
        <v>50</v>
      </c>
      <c r="L2" s="53" t="s">
        <v>50</v>
      </c>
      <c r="M2" s="53" t="s">
        <v>50</v>
      </c>
      <c r="N2" s="53" t="s">
        <v>50</v>
      </c>
      <c r="O2" s="53" t="s">
        <v>50</v>
      </c>
      <c r="P2" s="53" t="s">
        <v>50</v>
      </c>
      <c r="Q2" s="53" t="s">
        <v>50</v>
      </c>
      <c r="R2" s="53" t="s">
        <v>50</v>
      </c>
      <c r="S2" s="53" t="s">
        <v>50</v>
      </c>
      <c r="T2" s="53" t="s">
        <v>50</v>
      </c>
      <c r="U2" s="53" t="s">
        <v>50</v>
      </c>
      <c r="V2" s="53" t="s">
        <v>50</v>
      </c>
      <c r="W2" s="53" t="s">
        <v>50</v>
      </c>
      <c r="X2" s="53" t="s">
        <v>50</v>
      </c>
      <c r="Y2" s="53" t="s">
        <v>50</v>
      </c>
      <c r="Z2" s="53" t="s">
        <v>50</v>
      </c>
      <c r="AA2" s="53" t="s">
        <v>50</v>
      </c>
    </row>
    <row r="3" spans="1:27" x14ac:dyDescent="0.25">
      <c r="A3" s="4" t="s">
        <v>53</v>
      </c>
      <c r="B3" s="4" t="s">
        <v>54</v>
      </c>
      <c r="C3" s="53" t="s">
        <v>50</v>
      </c>
      <c r="D3" s="53" t="s">
        <v>50</v>
      </c>
      <c r="E3" s="53" t="s">
        <v>50</v>
      </c>
      <c r="F3" s="53" t="s">
        <v>50</v>
      </c>
      <c r="G3" s="53" t="s">
        <v>50</v>
      </c>
      <c r="H3" s="53" t="s">
        <v>50</v>
      </c>
      <c r="I3" s="53" t="s">
        <v>50</v>
      </c>
      <c r="J3" s="53" t="s">
        <v>50</v>
      </c>
      <c r="K3" s="53" t="s">
        <v>50</v>
      </c>
      <c r="L3" s="53" t="s">
        <v>50</v>
      </c>
      <c r="M3" s="53" t="s">
        <v>50</v>
      </c>
      <c r="N3" s="53" t="s">
        <v>50</v>
      </c>
      <c r="O3" s="53" t="s">
        <v>50</v>
      </c>
      <c r="P3" s="53" t="s">
        <v>50</v>
      </c>
      <c r="Q3" s="53" t="s">
        <v>50</v>
      </c>
      <c r="R3" s="53" t="s">
        <v>50</v>
      </c>
      <c r="S3" s="53" t="s">
        <v>50</v>
      </c>
      <c r="T3" s="53" t="s">
        <v>50</v>
      </c>
      <c r="U3" s="53" t="s">
        <v>50</v>
      </c>
      <c r="V3" s="53" t="s">
        <v>50</v>
      </c>
      <c r="W3" s="53" t="s">
        <v>50</v>
      </c>
      <c r="X3" s="53" t="s">
        <v>50</v>
      </c>
      <c r="Y3" s="53" t="s">
        <v>50</v>
      </c>
      <c r="Z3" s="53" t="s">
        <v>50</v>
      </c>
      <c r="AA3" s="53" t="s">
        <v>50</v>
      </c>
    </row>
    <row r="4" spans="1:27" ht="27" customHeight="1" x14ac:dyDescent="0.25">
      <c r="A4" s="4" t="s">
        <v>55</v>
      </c>
      <c r="B4" s="4" t="s">
        <v>56</v>
      </c>
      <c r="C4" s="4" t="s">
        <v>0</v>
      </c>
      <c r="D4" s="4" t="s">
        <v>57</v>
      </c>
      <c r="E4" s="4" t="s">
        <v>58</v>
      </c>
      <c r="F4" s="4" t="s">
        <v>59</v>
      </c>
      <c r="G4" s="4" t="s">
        <v>60</v>
      </c>
      <c r="H4" s="4" t="s">
        <v>61</v>
      </c>
      <c r="I4" s="4" t="s">
        <v>62</v>
      </c>
      <c r="J4" s="4" t="s">
        <v>63</v>
      </c>
      <c r="K4" s="4" t="s">
        <v>64</v>
      </c>
      <c r="L4" s="4" t="s">
        <v>65</v>
      </c>
      <c r="M4" s="4" t="s">
        <v>66</v>
      </c>
      <c r="N4" s="4" t="s">
        <v>67</v>
      </c>
      <c r="O4" s="4" t="s">
        <v>68</v>
      </c>
      <c r="P4" s="4" t="s">
        <v>69</v>
      </c>
      <c r="Q4" s="4" t="s">
        <v>70</v>
      </c>
      <c r="R4" s="4" t="s">
        <v>71</v>
      </c>
      <c r="S4" s="4" t="s">
        <v>72</v>
      </c>
      <c r="T4" s="4" t="s">
        <v>73</v>
      </c>
      <c r="U4" s="4" t="s">
        <v>74</v>
      </c>
      <c r="V4" s="4" t="s">
        <v>75</v>
      </c>
      <c r="W4" s="4" t="s">
        <v>76</v>
      </c>
      <c r="X4" s="4" t="s">
        <v>77</v>
      </c>
      <c r="Y4" s="4" t="s">
        <v>78</v>
      </c>
      <c r="Z4" s="4" t="s">
        <v>79</v>
      </c>
      <c r="AA4" s="4" t="s">
        <v>80</v>
      </c>
    </row>
    <row r="5" spans="1:27" ht="22.5" x14ac:dyDescent="0.25">
      <c r="A5" s="60" t="s">
        <v>81</v>
      </c>
      <c r="B5" s="61" t="s">
        <v>82</v>
      </c>
      <c r="C5" s="62" t="s">
        <v>83</v>
      </c>
      <c r="D5" s="60" t="s">
        <v>84</v>
      </c>
      <c r="E5" s="60" t="s">
        <v>85</v>
      </c>
      <c r="F5" s="60" t="s">
        <v>85</v>
      </c>
      <c r="G5" s="60" t="s">
        <v>85</v>
      </c>
      <c r="H5" s="60"/>
      <c r="I5" s="60"/>
      <c r="J5" s="60"/>
      <c r="K5" s="60"/>
      <c r="L5" s="60"/>
      <c r="M5" s="60" t="s">
        <v>86</v>
      </c>
      <c r="N5" s="60" t="s">
        <v>87</v>
      </c>
      <c r="O5" s="60" t="s">
        <v>88</v>
      </c>
      <c r="P5" s="61" t="s">
        <v>89</v>
      </c>
      <c r="Q5" s="63">
        <v>399000000</v>
      </c>
      <c r="R5" s="63">
        <v>0</v>
      </c>
      <c r="S5" s="63">
        <v>0</v>
      </c>
      <c r="T5" s="63">
        <v>399000000</v>
      </c>
      <c r="U5" s="63">
        <v>0</v>
      </c>
      <c r="V5" s="63">
        <v>0</v>
      </c>
      <c r="W5" s="63">
        <v>399000000</v>
      </c>
      <c r="X5" s="63">
        <v>0</v>
      </c>
      <c r="Y5" s="63">
        <v>0</v>
      </c>
      <c r="Z5" s="63">
        <v>0</v>
      </c>
      <c r="AA5" s="63">
        <v>0</v>
      </c>
    </row>
    <row r="6" spans="1:27" ht="22.5" x14ac:dyDescent="0.25">
      <c r="A6" s="60" t="s">
        <v>81</v>
      </c>
      <c r="B6" s="61" t="s">
        <v>82</v>
      </c>
      <c r="C6" s="62" t="s">
        <v>83</v>
      </c>
      <c r="D6" s="60" t="s">
        <v>84</v>
      </c>
      <c r="E6" s="60" t="s">
        <v>85</v>
      </c>
      <c r="F6" s="60" t="s">
        <v>85</v>
      </c>
      <c r="G6" s="60" t="s">
        <v>85</v>
      </c>
      <c r="H6" s="60"/>
      <c r="I6" s="60"/>
      <c r="J6" s="60"/>
      <c r="K6" s="60"/>
      <c r="L6" s="60"/>
      <c r="M6" s="60" t="s">
        <v>86</v>
      </c>
      <c r="N6" s="60" t="s">
        <v>90</v>
      </c>
      <c r="O6" s="60" t="s">
        <v>88</v>
      </c>
      <c r="P6" s="61" t="s">
        <v>89</v>
      </c>
      <c r="Q6" s="63">
        <v>8897000000</v>
      </c>
      <c r="R6" s="63">
        <v>0</v>
      </c>
      <c r="S6" s="63">
        <v>0</v>
      </c>
      <c r="T6" s="63">
        <v>8897000000</v>
      </c>
      <c r="U6" s="63">
        <v>0</v>
      </c>
      <c r="V6" s="63">
        <v>7117600000</v>
      </c>
      <c r="W6" s="63">
        <v>1779400000</v>
      </c>
      <c r="X6" s="63">
        <v>593942346</v>
      </c>
      <c r="Y6" s="63">
        <v>593942346</v>
      </c>
      <c r="Z6" s="63">
        <v>593942346</v>
      </c>
      <c r="AA6" s="63">
        <v>593942346</v>
      </c>
    </row>
    <row r="7" spans="1:27" ht="22.5" x14ac:dyDescent="0.25">
      <c r="A7" s="60" t="s">
        <v>81</v>
      </c>
      <c r="B7" s="61" t="s">
        <v>82</v>
      </c>
      <c r="C7" s="62" t="s">
        <v>91</v>
      </c>
      <c r="D7" s="60" t="s">
        <v>84</v>
      </c>
      <c r="E7" s="60" t="s">
        <v>85</v>
      </c>
      <c r="F7" s="60" t="s">
        <v>85</v>
      </c>
      <c r="G7" s="60" t="s">
        <v>92</v>
      </c>
      <c r="H7" s="60"/>
      <c r="I7" s="60"/>
      <c r="J7" s="60"/>
      <c r="K7" s="60"/>
      <c r="L7" s="60"/>
      <c r="M7" s="60" t="s">
        <v>86</v>
      </c>
      <c r="N7" s="60" t="s">
        <v>87</v>
      </c>
      <c r="O7" s="60" t="s">
        <v>88</v>
      </c>
      <c r="P7" s="61" t="s">
        <v>93</v>
      </c>
      <c r="Q7" s="63">
        <v>1542000000</v>
      </c>
      <c r="R7" s="63">
        <v>0</v>
      </c>
      <c r="S7" s="63">
        <v>0</v>
      </c>
      <c r="T7" s="63">
        <v>1542000000</v>
      </c>
      <c r="U7" s="63">
        <v>0</v>
      </c>
      <c r="V7" s="63">
        <v>1233600000</v>
      </c>
      <c r="W7" s="63">
        <v>308400000</v>
      </c>
      <c r="X7" s="63">
        <v>137331000</v>
      </c>
      <c r="Y7" s="63">
        <v>137331000</v>
      </c>
      <c r="Z7" s="63">
        <v>137331000</v>
      </c>
      <c r="AA7" s="63">
        <v>137331000</v>
      </c>
    </row>
    <row r="8" spans="1:27" ht="22.5" x14ac:dyDescent="0.25">
      <c r="A8" s="60" t="s">
        <v>81</v>
      </c>
      <c r="B8" s="61" t="s">
        <v>82</v>
      </c>
      <c r="C8" s="62" t="s">
        <v>91</v>
      </c>
      <c r="D8" s="60" t="s">
        <v>84</v>
      </c>
      <c r="E8" s="60" t="s">
        <v>85</v>
      </c>
      <c r="F8" s="60" t="s">
        <v>85</v>
      </c>
      <c r="G8" s="60" t="s">
        <v>92</v>
      </c>
      <c r="H8" s="60"/>
      <c r="I8" s="60"/>
      <c r="J8" s="60"/>
      <c r="K8" s="60"/>
      <c r="L8" s="60"/>
      <c r="M8" s="60" t="s">
        <v>86</v>
      </c>
      <c r="N8" s="60" t="s">
        <v>90</v>
      </c>
      <c r="O8" s="60" t="s">
        <v>88</v>
      </c>
      <c r="P8" s="61" t="s">
        <v>93</v>
      </c>
      <c r="Q8" s="63">
        <v>1885000000</v>
      </c>
      <c r="R8" s="63">
        <v>0</v>
      </c>
      <c r="S8" s="63">
        <v>0</v>
      </c>
      <c r="T8" s="63">
        <v>1885000000</v>
      </c>
      <c r="U8" s="63">
        <v>0</v>
      </c>
      <c r="V8" s="63">
        <v>1355987985</v>
      </c>
      <c r="W8" s="63">
        <v>529012015</v>
      </c>
      <c r="X8" s="63">
        <v>116270553</v>
      </c>
      <c r="Y8" s="63">
        <v>116270553</v>
      </c>
      <c r="Z8" s="63">
        <v>116270553</v>
      </c>
      <c r="AA8" s="63">
        <v>116270553</v>
      </c>
    </row>
    <row r="9" spans="1:27" ht="33.75" x14ac:dyDescent="0.25">
      <c r="A9" s="60" t="s">
        <v>81</v>
      </c>
      <c r="B9" s="61" t="s">
        <v>82</v>
      </c>
      <c r="C9" s="62" t="s">
        <v>94</v>
      </c>
      <c r="D9" s="60" t="s">
        <v>84</v>
      </c>
      <c r="E9" s="60" t="s">
        <v>85</v>
      </c>
      <c r="F9" s="60" t="s">
        <v>85</v>
      </c>
      <c r="G9" s="60" t="s">
        <v>95</v>
      </c>
      <c r="H9" s="60"/>
      <c r="I9" s="60"/>
      <c r="J9" s="60"/>
      <c r="K9" s="60"/>
      <c r="L9" s="60"/>
      <c r="M9" s="60" t="s">
        <v>86</v>
      </c>
      <c r="N9" s="60" t="s">
        <v>87</v>
      </c>
      <c r="O9" s="60" t="s">
        <v>88</v>
      </c>
      <c r="P9" s="61" t="s">
        <v>96</v>
      </c>
      <c r="Q9" s="63">
        <v>863000000</v>
      </c>
      <c r="R9" s="63">
        <v>0</v>
      </c>
      <c r="S9" s="63">
        <v>0</v>
      </c>
      <c r="T9" s="63">
        <v>863000000</v>
      </c>
      <c r="U9" s="63">
        <v>0</v>
      </c>
      <c r="V9" s="63">
        <v>718199000</v>
      </c>
      <c r="W9" s="63">
        <v>144801000</v>
      </c>
      <c r="X9" s="63">
        <v>64838088</v>
      </c>
      <c r="Y9" s="63">
        <v>64838088</v>
      </c>
      <c r="Z9" s="63">
        <v>64838088</v>
      </c>
      <c r="AA9" s="63">
        <v>64838088</v>
      </c>
    </row>
    <row r="10" spans="1:27" ht="33.75" x14ac:dyDescent="0.25">
      <c r="A10" s="60" t="s">
        <v>81</v>
      </c>
      <c r="B10" s="61" t="s">
        <v>82</v>
      </c>
      <c r="C10" s="62" t="s">
        <v>94</v>
      </c>
      <c r="D10" s="60" t="s">
        <v>84</v>
      </c>
      <c r="E10" s="60" t="s">
        <v>85</v>
      </c>
      <c r="F10" s="60" t="s">
        <v>85</v>
      </c>
      <c r="G10" s="60" t="s">
        <v>95</v>
      </c>
      <c r="H10" s="60"/>
      <c r="I10" s="60"/>
      <c r="J10" s="60"/>
      <c r="K10" s="60"/>
      <c r="L10" s="60"/>
      <c r="M10" s="60" t="s">
        <v>86</v>
      </c>
      <c r="N10" s="60" t="s">
        <v>90</v>
      </c>
      <c r="O10" s="60" t="s">
        <v>88</v>
      </c>
      <c r="P10" s="61" t="s">
        <v>96</v>
      </c>
      <c r="Q10" s="63">
        <v>723000000</v>
      </c>
      <c r="R10" s="63">
        <v>0</v>
      </c>
      <c r="S10" s="63">
        <v>0</v>
      </c>
      <c r="T10" s="63">
        <v>723000000</v>
      </c>
      <c r="U10" s="63">
        <v>0</v>
      </c>
      <c r="V10" s="63">
        <v>550601000</v>
      </c>
      <c r="W10" s="63">
        <v>172399000</v>
      </c>
      <c r="X10" s="63">
        <v>24120073</v>
      </c>
      <c r="Y10" s="63">
        <v>24120073</v>
      </c>
      <c r="Z10" s="63">
        <v>24120073</v>
      </c>
      <c r="AA10" s="63">
        <v>24120073</v>
      </c>
    </row>
    <row r="11" spans="1:27" ht="33.75" x14ac:dyDescent="0.25">
      <c r="A11" s="60" t="s">
        <v>81</v>
      </c>
      <c r="B11" s="61" t="s">
        <v>82</v>
      </c>
      <c r="C11" s="62" t="s">
        <v>97</v>
      </c>
      <c r="D11" s="60" t="s">
        <v>84</v>
      </c>
      <c r="E11" s="60" t="s">
        <v>85</v>
      </c>
      <c r="F11" s="60" t="s">
        <v>85</v>
      </c>
      <c r="G11" s="60" t="s">
        <v>98</v>
      </c>
      <c r="H11" s="60"/>
      <c r="I11" s="60"/>
      <c r="J11" s="60"/>
      <c r="K11" s="60"/>
      <c r="L11" s="60"/>
      <c r="M11" s="60" t="s">
        <v>86</v>
      </c>
      <c r="N11" s="60" t="s">
        <v>90</v>
      </c>
      <c r="O11" s="60" t="s">
        <v>88</v>
      </c>
      <c r="P11" s="61" t="s">
        <v>99</v>
      </c>
      <c r="Q11" s="63">
        <v>1221000000</v>
      </c>
      <c r="R11" s="63">
        <v>0</v>
      </c>
      <c r="S11" s="63">
        <v>0</v>
      </c>
      <c r="T11" s="63">
        <v>1221000000</v>
      </c>
      <c r="U11" s="63">
        <v>1221000000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</row>
    <row r="12" spans="1:27" ht="22.5" x14ac:dyDescent="0.25">
      <c r="A12" s="60" t="s">
        <v>81</v>
      </c>
      <c r="B12" s="61" t="s">
        <v>82</v>
      </c>
      <c r="C12" s="62" t="s">
        <v>100</v>
      </c>
      <c r="D12" s="60" t="s">
        <v>84</v>
      </c>
      <c r="E12" s="60" t="s">
        <v>92</v>
      </c>
      <c r="F12" s="60"/>
      <c r="G12" s="60"/>
      <c r="H12" s="60"/>
      <c r="I12" s="60"/>
      <c r="J12" s="60"/>
      <c r="K12" s="60"/>
      <c r="L12" s="60"/>
      <c r="M12" s="60" t="s">
        <v>86</v>
      </c>
      <c r="N12" s="60" t="s">
        <v>90</v>
      </c>
      <c r="O12" s="60" t="s">
        <v>88</v>
      </c>
      <c r="P12" s="61" t="s">
        <v>101</v>
      </c>
      <c r="Q12" s="63">
        <v>3002000000</v>
      </c>
      <c r="R12" s="63">
        <v>0</v>
      </c>
      <c r="S12" s="63">
        <v>0</v>
      </c>
      <c r="T12" s="63">
        <v>3002000000</v>
      </c>
      <c r="U12" s="63">
        <v>0</v>
      </c>
      <c r="V12" s="63">
        <v>1310784444</v>
      </c>
      <c r="W12" s="63">
        <v>1691215556</v>
      </c>
      <c r="X12" s="63">
        <v>444466137</v>
      </c>
      <c r="Y12" s="63">
        <v>48458282</v>
      </c>
      <c r="Z12" s="63">
        <v>47233482</v>
      </c>
      <c r="AA12" s="63">
        <v>47233482</v>
      </c>
    </row>
    <row r="13" spans="1:27" ht="33.75" x14ac:dyDescent="0.25">
      <c r="A13" s="60" t="s">
        <v>81</v>
      </c>
      <c r="B13" s="61" t="s">
        <v>82</v>
      </c>
      <c r="C13" s="62" t="s">
        <v>102</v>
      </c>
      <c r="D13" s="60" t="s">
        <v>84</v>
      </c>
      <c r="E13" s="60" t="s">
        <v>95</v>
      </c>
      <c r="F13" s="60" t="s">
        <v>95</v>
      </c>
      <c r="G13" s="60" t="s">
        <v>85</v>
      </c>
      <c r="H13" s="60" t="s">
        <v>103</v>
      </c>
      <c r="I13" s="60"/>
      <c r="J13" s="60"/>
      <c r="K13" s="60"/>
      <c r="L13" s="60"/>
      <c r="M13" s="60" t="s">
        <v>86</v>
      </c>
      <c r="N13" s="60" t="s">
        <v>87</v>
      </c>
      <c r="O13" s="60" t="s">
        <v>88</v>
      </c>
      <c r="P13" s="61" t="s">
        <v>104</v>
      </c>
      <c r="Q13" s="63">
        <v>978000000</v>
      </c>
      <c r="R13" s="63">
        <v>0</v>
      </c>
      <c r="S13" s="63">
        <v>0</v>
      </c>
      <c r="T13" s="63">
        <v>978000000</v>
      </c>
      <c r="U13" s="63">
        <v>978000000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</row>
    <row r="14" spans="1:27" ht="33.75" x14ac:dyDescent="0.25">
      <c r="A14" s="60" t="s">
        <v>81</v>
      </c>
      <c r="B14" s="61" t="s">
        <v>82</v>
      </c>
      <c r="C14" s="62" t="s">
        <v>105</v>
      </c>
      <c r="D14" s="60" t="s">
        <v>84</v>
      </c>
      <c r="E14" s="60" t="s">
        <v>95</v>
      </c>
      <c r="F14" s="60" t="s">
        <v>98</v>
      </c>
      <c r="G14" s="60" t="s">
        <v>92</v>
      </c>
      <c r="H14" s="60" t="s">
        <v>106</v>
      </c>
      <c r="I14" s="60"/>
      <c r="J14" s="60"/>
      <c r="K14" s="60"/>
      <c r="L14" s="60"/>
      <c r="M14" s="60" t="s">
        <v>86</v>
      </c>
      <c r="N14" s="60" t="s">
        <v>90</v>
      </c>
      <c r="O14" s="60" t="s">
        <v>88</v>
      </c>
      <c r="P14" s="61" t="s">
        <v>107</v>
      </c>
      <c r="Q14" s="63">
        <v>55000000</v>
      </c>
      <c r="R14" s="63">
        <v>0</v>
      </c>
      <c r="S14" s="63">
        <v>0</v>
      </c>
      <c r="T14" s="63">
        <v>55000000</v>
      </c>
      <c r="U14" s="63">
        <v>0</v>
      </c>
      <c r="V14" s="63">
        <v>55000000</v>
      </c>
      <c r="W14" s="63">
        <v>0</v>
      </c>
      <c r="X14" s="63">
        <v>15237158</v>
      </c>
      <c r="Y14" s="63">
        <v>15237158</v>
      </c>
      <c r="Z14" s="63">
        <v>15237158</v>
      </c>
      <c r="AA14" s="63">
        <v>15237158</v>
      </c>
    </row>
    <row r="15" spans="1:27" ht="22.5" x14ac:dyDescent="0.25">
      <c r="A15" s="60" t="s">
        <v>81</v>
      </c>
      <c r="B15" s="61" t="s">
        <v>82</v>
      </c>
      <c r="C15" s="62" t="s">
        <v>108</v>
      </c>
      <c r="D15" s="60" t="s">
        <v>84</v>
      </c>
      <c r="E15" s="60" t="s">
        <v>95</v>
      </c>
      <c r="F15" s="60" t="s">
        <v>109</v>
      </c>
      <c r="G15" s="60"/>
      <c r="H15" s="60"/>
      <c r="I15" s="60"/>
      <c r="J15" s="60"/>
      <c r="K15" s="60"/>
      <c r="L15" s="60"/>
      <c r="M15" s="60" t="s">
        <v>86</v>
      </c>
      <c r="N15" s="60" t="s">
        <v>87</v>
      </c>
      <c r="O15" s="60" t="s">
        <v>88</v>
      </c>
      <c r="P15" s="61" t="s">
        <v>110</v>
      </c>
      <c r="Q15" s="63">
        <v>167000000</v>
      </c>
      <c r="R15" s="63">
        <v>0</v>
      </c>
      <c r="S15" s="63">
        <v>0</v>
      </c>
      <c r="T15" s="63">
        <v>167000000</v>
      </c>
      <c r="U15" s="63">
        <v>0</v>
      </c>
      <c r="V15" s="63">
        <v>0</v>
      </c>
      <c r="W15" s="63">
        <v>167000000</v>
      </c>
      <c r="X15" s="63">
        <v>0</v>
      </c>
      <c r="Y15" s="63">
        <v>0</v>
      </c>
      <c r="Z15" s="63">
        <v>0</v>
      </c>
      <c r="AA15" s="63">
        <v>0</v>
      </c>
    </row>
    <row r="16" spans="1:27" ht="22.5" x14ac:dyDescent="0.25">
      <c r="A16" s="60" t="s">
        <v>81</v>
      </c>
      <c r="B16" s="61" t="s">
        <v>82</v>
      </c>
      <c r="C16" s="62" t="s">
        <v>111</v>
      </c>
      <c r="D16" s="60" t="s">
        <v>84</v>
      </c>
      <c r="E16" s="60" t="s">
        <v>112</v>
      </c>
      <c r="F16" s="60" t="s">
        <v>85</v>
      </c>
      <c r="G16" s="60"/>
      <c r="H16" s="60"/>
      <c r="I16" s="60"/>
      <c r="J16" s="60"/>
      <c r="K16" s="60"/>
      <c r="L16" s="60"/>
      <c r="M16" s="60" t="s">
        <v>86</v>
      </c>
      <c r="N16" s="60" t="s">
        <v>87</v>
      </c>
      <c r="O16" s="60" t="s">
        <v>88</v>
      </c>
      <c r="P16" s="61" t="s">
        <v>113</v>
      </c>
      <c r="Q16" s="63">
        <v>75000000</v>
      </c>
      <c r="R16" s="63">
        <v>0</v>
      </c>
      <c r="S16" s="63">
        <v>0</v>
      </c>
      <c r="T16" s="63">
        <v>75000000</v>
      </c>
      <c r="U16" s="63">
        <v>0</v>
      </c>
      <c r="V16" s="63">
        <v>0</v>
      </c>
      <c r="W16" s="63">
        <v>75000000</v>
      </c>
      <c r="X16" s="63">
        <v>0</v>
      </c>
      <c r="Y16" s="63">
        <v>0</v>
      </c>
      <c r="Z16" s="63">
        <v>0</v>
      </c>
      <c r="AA16" s="63">
        <v>0</v>
      </c>
    </row>
    <row r="17" spans="1:27" ht="22.5" x14ac:dyDescent="0.25">
      <c r="A17" s="60" t="s">
        <v>81</v>
      </c>
      <c r="B17" s="61" t="s">
        <v>82</v>
      </c>
      <c r="C17" s="62" t="s">
        <v>114</v>
      </c>
      <c r="D17" s="60" t="s">
        <v>84</v>
      </c>
      <c r="E17" s="60" t="s">
        <v>112</v>
      </c>
      <c r="F17" s="60" t="s">
        <v>98</v>
      </c>
      <c r="G17" s="60" t="s">
        <v>85</v>
      </c>
      <c r="H17" s="60"/>
      <c r="I17" s="60"/>
      <c r="J17" s="60"/>
      <c r="K17" s="60"/>
      <c r="L17" s="60"/>
      <c r="M17" s="60" t="s">
        <v>86</v>
      </c>
      <c r="N17" s="60" t="s">
        <v>87</v>
      </c>
      <c r="O17" s="60" t="s">
        <v>88</v>
      </c>
      <c r="P17" s="61" t="s">
        <v>115</v>
      </c>
      <c r="Q17" s="63">
        <v>156000000</v>
      </c>
      <c r="R17" s="63">
        <v>0</v>
      </c>
      <c r="S17" s="63">
        <v>0</v>
      </c>
      <c r="T17" s="63">
        <v>156000000</v>
      </c>
      <c r="U17" s="63">
        <v>0</v>
      </c>
      <c r="V17" s="63">
        <v>0</v>
      </c>
      <c r="W17" s="63">
        <v>156000000</v>
      </c>
      <c r="X17" s="63">
        <v>0</v>
      </c>
      <c r="Y17" s="63">
        <v>0</v>
      </c>
      <c r="Z17" s="63">
        <v>0</v>
      </c>
      <c r="AA17" s="63">
        <v>0</v>
      </c>
    </row>
    <row r="18" spans="1:27" ht="22.5" x14ac:dyDescent="0.25">
      <c r="A18" s="60" t="s">
        <v>81</v>
      </c>
      <c r="B18" s="61" t="s">
        <v>82</v>
      </c>
      <c r="C18" s="62" t="s">
        <v>116</v>
      </c>
      <c r="D18" s="60" t="s">
        <v>117</v>
      </c>
      <c r="E18" s="60" t="s">
        <v>109</v>
      </c>
      <c r="F18" s="60" t="s">
        <v>98</v>
      </c>
      <c r="G18" s="60" t="s">
        <v>85</v>
      </c>
      <c r="H18" s="60"/>
      <c r="I18" s="60"/>
      <c r="J18" s="60"/>
      <c r="K18" s="60"/>
      <c r="L18" s="60"/>
      <c r="M18" s="60" t="s">
        <v>86</v>
      </c>
      <c r="N18" s="60" t="s">
        <v>87</v>
      </c>
      <c r="O18" s="60" t="s">
        <v>88</v>
      </c>
      <c r="P18" s="61" t="s">
        <v>118</v>
      </c>
      <c r="Q18" s="63">
        <v>83000000</v>
      </c>
      <c r="R18" s="63">
        <v>0</v>
      </c>
      <c r="S18" s="63">
        <v>0</v>
      </c>
      <c r="T18" s="63">
        <v>83000000</v>
      </c>
      <c r="U18" s="63">
        <v>0</v>
      </c>
      <c r="V18" s="63">
        <v>0</v>
      </c>
      <c r="W18" s="63">
        <v>83000000</v>
      </c>
      <c r="X18" s="63">
        <v>0</v>
      </c>
      <c r="Y18" s="63">
        <v>0</v>
      </c>
      <c r="Z18" s="63">
        <v>0</v>
      </c>
      <c r="AA18" s="63">
        <v>0</v>
      </c>
    </row>
    <row r="19" spans="1:27" ht="56.25" x14ac:dyDescent="0.25">
      <c r="A19" s="60" t="s">
        <v>81</v>
      </c>
      <c r="B19" s="61" t="s">
        <v>82</v>
      </c>
      <c r="C19" s="62" t="s">
        <v>20</v>
      </c>
      <c r="D19" s="60" t="s">
        <v>119</v>
      </c>
      <c r="E19" s="60" t="s">
        <v>120</v>
      </c>
      <c r="F19" s="60" t="s">
        <v>121</v>
      </c>
      <c r="G19" s="60" t="s">
        <v>122</v>
      </c>
      <c r="H19" s="60"/>
      <c r="I19" s="60"/>
      <c r="J19" s="60"/>
      <c r="K19" s="60"/>
      <c r="L19" s="60"/>
      <c r="M19" s="60" t="s">
        <v>86</v>
      </c>
      <c r="N19" s="60" t="s">
        <v>87</v>
      </c>
      <c r="O19" s="60" t="s">
        <v>88</v>
      </c>
      <c r="P19" s="61" t="s">
        <v>21</v>
      </c>
      <c r="Q19" s="63">
        <v>6841799185</v>
      </c>
      <c r="R19" s="63">
        <v>0</v>
      </c>
      <c r="S19" s="63">
        <v>0</v>
      </c>
      <c r="T19" s="63">
        <v>6841799185</v>
      </c>
      <c r="U19" s="63">
        <v>0</v>
      </c>
      <c r="V19" s="63">
        <v>1146862268</v>
      </c>
      <c r="W19" s="63">
        <v>5694936917</v>
      </c>
      <c r="X19" s="63">
        <v>953707281</v>
      </c>
      <c r="Y19" s="63">
        <v>0</v>
      </c>
      <c r="Z19" s="63">
        <v>0</v>
      </c>
      <c r="AA19" s="63">
        <v>0</v>
      </c>
    </row>
    <row r="20" spans="1:27" ht="45" x14ac:dyDescent="0.25">
      <c r="A20" s="60" t="s">
        <v>81</v>
      </c>
      <c r="B20" s="61" t="s">
        <v>82</v>
      </c>
      <c r="C20" s="62" t="s">
        <v>23</v>
      </c>
      <c r="D20" s="60" t="s">
        <v>119</v>
      </c>
      <c r="E20" s="60" t="s">
        <v>120</v>
      </c>
      <c r="F20" s="60" t="s">
        <v>121</v>
      </c>
      <c r="G20" s="60" t="s">
        <v>123</v>
      </c>
      <c r="H20" s="60"/>
      <c r="I20" s="60"/>
      <c r="J20" s="60"/>
      <c r="K20" s="60"/>
      <c r="L20" s="60"/>
      <c r="M20" s="60" t="s">
        <v>86</v>
      </c>
      <c r="N20" s="60" t="s">
        <v>87</v>
      </c>
      <c r="O20" s="60" t="s">
        <v>88</v>
      </c>
      <c r="P20" s="61" t="s">
        <v>124</v>
      </c>
      <c r="Q20" s="63">
        <v>1991235270</v>
      </c>
      <c r="R20" s="63">
        <v>0</v>
      </c>
      <c r="S20" s="63">
        <v>0</v>
      </c>
      <c r="T20" s="63">
        <v>1991235270</v>
      </c>
      <c r="U20" s="63">
        <v>0</v>
      </c>
      <c r="V20" s="63">
        <v>572883373</v>
      </c>
      <c r="W20" s="63">
        <v>1418351897</v>
      </c>
      <c r="X20" s="63">
        <v>381555039</v>
      </c>
      <c r="Y20" s="63">
        <v>0</v>
      </c>
      <c r="Z20" s="63">
        <v>0</v>
      </c>
      <c r="AA20" s="63">
        <v>0</v>
      </c>
    </row>
    <row r="21" spans="1:27" ht="67.5" x14ac:dyDescent="0.25">
      <c r="A21" s="60" t="s">
        <v>81</v>
      </c>
      <c r="B21" s="61" t="s">
        <v>82</v>
      </c>
      <c r="C21" s="62" t="s">
        <v>26</v>
      </c>
      <c r="D21" s="60" t="s">
        <v>119</v>
      </c>
      <c r="E21" s="60" t="s">
        <v>120</v>
      </c>
      <c r="F21" s="60" t="s">
        <v>121</v>
      </c>
      <c r="G21" s="60" t="s">
        <v>125</v>
      </c>
      <c r="H21" s="60"/>
      <c r="I21" s="60"/>
      <c r="J21" s="60"/>
      <c r="K21" s="60"/>
      <c r="L21" s="60"/>
      <c r="M21" s="60" t="s">
        <v>86</v>
      </c>
      <c r="N21" s="60" t="s">
        <v>87</v>
      </c>
      <c r="O21" s="60" t="s">
        <v>88</v>
      </c>
      <c r="P21" s="61" t="s">
        <v>27</v>
      </c>
      <c r="Q21" s="63">
        <v>2048540226</v>
      </c>
      <c r="R21" s="63">
        <v>0</v>
      </c>
      <c r="S21" s="63">
        <v>0</v>
      </c>
      <c r="T21" s="63">
        <v>2048540226</v>
      </c>
      <c r="U21" s="63">
        <v>0</v>
      </c>
      <c r="V21" s="63">
        <v>183280964</v>
      </c>
      <c r="W21" s="63">
        <v>1865259262</v>
      </c>
      <c r="X21" s="63">
        <v>131197256</v>
      </c>
      <c r="Y21" s="63">
        <v>0</v>
      </c>
      <c r="Z21" s="63">
        <v>0</v>
      </c>
      <c r="AA21" s="63">
        <v>0</v>
      </c>
    </row>
    <row r="22" spans="1:27" ht="45" x14ac:dyDescent="0.25">
      <c r="A22" s="60" t="s">
        <v>81</v>
      </c>
      <c r="B22" s="61" t="s">
        <v>82</v>
      </c>
      <c r="C22" s="62" t="s">
        <v>28</v>
      </c>
      <c r="D22" s="60" t="s">
        <v>119</v>
      </c>
      <c r="E22" s="60" t="s">
        <v>120</v>
      </c>
      <c r="F22" s="60" t="s">
        <v>121</v>
      </c>
      <c r="G22" s="60" t="s">
        <v>126</v>
      </c>
      <c r="H22" s="60"/>
      <c r="I22" s="60"/>
      <c r="J22" s="60"/>
      <c r="K22" s="60"/>
      <c r="L22" s="60"/>
      <c r="M22" s="60" t="s">
        <v>86</v>
      </c>
      <c r="N22" s="60" t="s">
        <v>87</v>
      </c>
      <c r="O22" s="60" t="s">
        <v>88</v>
      </c>
      <c r="P22" s="61" t="s">
        <v>29</v>
      </c>
      <c r="Q22" s="63">
        <v>2018457000</v>
      </c>
      <c r="R22" s="63">
        <v>0</v>
      </c>
      <c r="S22" s="63">
        <v>0</v>
      </c>
      <c r="T22" s="63">
        <v>2018457000</v>
      </c>
      <c r="U22" s="63">
        <v>0</v>
      </c>
      <c r="V22" s="63">
        <v>144460000</v>
      </c>
      <c r="W22" s="63">
        <v>1873997000</v>
      </c>
      <c r="X22" s="63">
        <v>122488000</v>
      </c>
      <c r="Y22" s="63">
        <v>0</v>
      </c>
      <c r="Z22" s="63">
        <v>0</v>
      </c>
      <c r="AA22" s="63">
        <v>0</v>
      </c>
    </row>
    <row r="23" spans="1:27" ht="56.25" x14ac:dyDescent="0.25">
      <c r="A23" s="60" t="s">
        <v>81</v>
      </c>
      <c r="B23" s="61" t="s">
        <v>82</v>
      </c>
      <c r="C23" s="62" t="s">
        <v>30</v>
      </c>
      <c r="D23" s="60" t="s">
        <v>119</v>
      </c>
      <c r="E23" s="60" t="s">
        <v>120</v>
      </c>
      <c r="F23" s="60" t="s">
        <v>121</v>
      </c>
      <c r="G23" s="60" t="s">
        <v>127</v>
      </c>
      <c r="H23" s="60"/>
      <c r="I23" s="60"/>
      <c r="J23" s="60"/>
      <c r="K23" s="60"/>
      <c r="L23" s="60"/>
      <c r="M23" s="60" t="s">
        <v>86</v>
      </c>
      <c r="N23" s="60" t="s">
        <v>87</v>
      </c>
      <c r="O23" s="60" t="s">
        <v>88</v>
      </c>
      <c r="P23" s="61" t="s">
        <v>31</v>
      </c>
      <c r="Q23" s="63">
        <v>3518768990</v>
      </c>
      <c r="R23" s="63">
        <v>0</v>
      </c>
      <c r="S23" s="63">
        <v>0</v>
      </c>
      <c r="T23" s="63">
        <v>3518768990</v>
      </c>
      <c r="U23" s="63">
        <v>0</v>
      </c>
      <c r="V23" s="63">
        <v>486211939</v>
      </c>
      <c r="W23" s="63">
        <v>3032557051</v>
      </c>
      <c r="X23" s="63">
        <v>191005319</v>
      </c>
      <c r="Y23" s="63">
        <v>0</v>
      </c>
      <c r="Z23" s="63">
        <v>0</v>
      </c>
      <c r="AA23" s="63">
        <v>0</v>
      </c>
    </row>
    <row r="24" spans="1:27" ht="33.75" x14ac:dyDescent="0.25">
      <c r="A24" s="60" t="s">
        <v>81</v>
      </c>
      <c r="B24" s="61" t="s">
        <v>82</v>
      </c>
      <c r="C24" s="62" t="s">
        <v>33</v>
      </c>
      <c r="D24" s="60" t="s">
        <v>119</v>
      </c>
      <c r="E24" s="60" t="s">
        <v>128</v>
      </c>
      <c r="F24" s="60" t="s">
        <v>121</v>
      </c>
      <c r="G24" s="60" t="s">
        <v>122</v>
      </c>
      <c r="H24" s="60"/>
      <c r="I24" s="60"/>
      <c r="J24" s="60"/>
      <c r="K24" s="60"/>
      <c r="L24" s="60"/>
      <c r="M24" s="60" t="s">
        <v>86</v>
      </c>
      <c r="N24" s="60" t="s">
        <v>87</v>
      </c>
      <c r="O24" s="60" t="s">
        <v>88</v>
      </c>
      <c r="P24" s="61" t="s">
        <v>34</v>
      </c>
      <c r="Q24" s="63">
        <v>2164000000</v>
      </c>
      <c r="R24" s="63">
        <v>0</v>
      </c>
      <c r="S24" s="63">
        <v>0</v>
      </c>
      <c r="T24" s="63">
        <v>2164000000</v>
      </c>
      <c r="U24" s="63">
        <v>0</v>
      </c>
      <c r="V24" s="63">
        <v>1138839915</v>
      </c>
      <c r="W24" s="63">
        <v>1025160085</v>
      </c>
      <c r="X24" s="63">
        <v>259713041</v>
      </c>
      <c r="Y24" s="63">
        <v>0</v>
      </c>
      <c r="Z24" s="63">
        <v>0</v>
      </c>
      <c r="AA24" s="63">
        <v>0</v>
      </c>
    </row>
    <row r="25" spans="1:27" ht="45" x14ac:dyDescent="0.25">
      <c r="A25" s="60" t="s">
        <v>81</v>
      </c>
      <c r="B25" s="61" t="s">
        <v>82</v>
      </c>
      <c r="C25" s="62" t="s">
        <v>36</v>
      </c>
      <c r="D25" s="60" t="s">
        <v>119</v>
      </c>
      <c r="E25" s="60" t="s">
        <v>128</v>
      </c>
      <c r="F25" s="60" t="s">
        <v>121</v>
      </c>
      <c r="G25" s="60" t="s">
        <v>123</v>
      </c>
      <c r="H25" s="60"/>
      <c r="I25" s="60"/>
      <c r="J25" s="60"/>
      <c r="K25" s="60"/>
      <c r="L25" s="60"/>
      <c r="M25" s="60" t="s">
        <v>86</v>
      </c>
      <c r="N25" s="60" t="s">
        <v>87</v>
      </c>
      <c r="O25" s="60" t="s">
        <v>88</v>
      </c>
      <c r="P25" s="61" t="s">
        <v>37</v>
      </c>
      <c r="Q25" s="63">
        <v>4914758683</v>
      </c>
      <c r="R25" s="63">
        <v>0</v>
      </c>
      <c r="S25" s="63">
        <v>0</v>
      </c>
      <c r="T25" s="63">
        <v>4914758683</v>
      </c>
      <c r="U25" s="63">
        <v>0</v>
      </c>
      <c r="V25" s="63">
        <v>799085995</v>
      </c>
      <c r="W25" s="63">
        <v>4115672688</v>
      </c>
      <c r="X25" s="63">
        <v>335468383</v>
      </c>
      <c r="Y25" s="63">
        <v>9235926.9600000009</v>
      </c>
      <c r="Z25" s="63">
        <v>9235926.9600000009</v>
      </c>
      <c r="AA25" s="63">
        <v>9235926.9600000009</v>
      </c>
    </row>
    <row r="26" spans="1:27" ht="33.75" x14ac:dyDescent="0.25">
      <c r="A26" s="60" t="s">
        <v>81</v>
      </c>
      <c r="B26" s="61" t="s">
        <v>82</v>
      </c>
      <c r="C26" s="62" t="s">
        <v>39</v>
      </c>
      <c r="D26" s="60" t="s">
        <v>119</v>
      </c>
      <c r="E26" s="60" t="s">
        <v>128</v>
      </c>
      <c r="F26" s="60" t="s">
        <v>121</v>
      </c>
      <c r="G26" s="60" t="s">
        <v>125</v>
      </c>
      <c r="H26" s="60"/>
      <c r="I26" s="60"/>
      <c r="J26" s="60"/>
      <c r="K26" s="60"/>
      <c r="L26" s="60"/>
      <c r="M26" s="60" t="s">
        <v>86</v>
      </c>
      <c r="N26" s="60" t="s">
        <v>87</v>
      </c>
      <c r="O26" s="60" t="s">
        <v>88</v>
      </c>
      <c r="P26" s="61" t="s">
        <v>40</v>
      </c>
      <c r="Q26" s="63">
        <v>1270000000</v>
      </c>
      <c r="R26" s="63">
        <v>0</v>
      </c>
      <c r="S26" s="63">
        <v>0</v>
      </c>
      <c r="T26" s="63">
        <v>1270000000</v>
      </c>
      <c r="U26" s="63">
        <v>0</v>
      </c>
      <c r="V26" s="63">
        <v>140150814</v>
      </c>
      <c r="W26" s="63">
        <v>1129849186</v>
      </c>
      <c r="X26" s="63">
        <v>51630812</v>
      </c>
      <c r="Y26" s="63">
        <v>0</v>
      </c>
      <c r="Z26" s="63">
        <v>0</v>
      </c>
      <c r="AA26" s="63">
        <v>0</v>
      </c>
    </row>
    <row r="27" spans="1:27" ht="33.75" x14ac:dyDescent="0.25">
      <c r="A27" s="60" t="s">
        <v>81</v>
      </c>
      <c r="B27" s="61" t="s">
        <v>82</v>
      </c>
      <c r="C27" s="62" t="s">
        <v>41</v>
      </c>
      <c r="D27" s="60" t="s">
        <v>119</v>
      </c>
      <c r="E27" s="60" t="s">
        <v>128</v>
      </c>
      <c r="F27" s="60" t="s">
        <v>121</v>
      </c>
      <c r="G27" s="60" t="s">
        <v>126</v>
      </c>
      <c r="H27" s="60" t="s">
        <v>50</v>
      </c>
      <c r="I27" s="60" t="s">
        <v>50</v>
      </c>
      <c r="J27" s="60" t="s">
        <v>50</v>
      </c>
      <c r="K27" s="60" t="s">
        <v>50</v>
      </c>
      <c r="L27" s="60" t="s">
        <v>50</v>
      </c>
      <c r="M27" s="60" t="s">
        <v>86</v>
      </c>
      <c r="N27" s="60" t="s">
        <v>87</v>
      </c>
      <c r="O27" s="60" t="s">
        <v>88</v>
      </c>
      <c r="P27" s="61" t="s">
        <v>42</v>
      </c>
      <c r="Q27" s="63">
        <v>4855922430</v>
      </c>
      <c r="R27" s="63">
        <v>0</v>
      </c>
      <c r="S27" s="63">
        <v>0</v>
      </c>
      <c r="T27" s="63">
        <v>4855922430</v>
      </c>
      <c r="U27" s="63">
        <v>0</v>
      </c>
      <c r="V27" s="63">
        <v>1495259800</v>
      </c>
      <c r="W27" s="63">
        <v>3360662630</v>
      </c>
      <c r="X27" s="63">
        <v>1475200550</v>
      </c>
      <c r="Y27" s="63">
        <v>1435082050</v>
      </c>
      <c r="Z27" s="63">
        <v>1435082050</v>
      </c>
      <c r="AA27" s="63">
        <v>1435082050</v>
      </c>
    </row>
    <row r="28" spans="1:27" ht="33.75" x14ac:dyDescent="0.25">
      <c r="A28" s="60" t="s">
        <v>81</v>
      </c>
      <c r="B28" s="61" t="s">
        <v>82</v>
      </c>
      <c r="C28" s="62" t="s">
        <v>41</v>
      </c>
      <c r="D28" s="60" t="s">
        <v>119</v>
      </c>
      <c r="E28" s="60" t="s">
        <v>128</v>
      </c>
      <c r="F28" s="60" t="s">
        <v>121</v>
      </c>
      <c r="G28" s="60" t="s">
        <v>126</v>
      </c>
      <c r="H28" s="60" t="s">
        <v>50</v>
      </c>
      <c r="I28" s="60" t="s">
        <v>50</v>
      </c>
      <c r="J28" s="60" t="s">
        <v>50</v>
      </c>
      <c r="K28" s="60" t="s">
        <v>50</v>
      </c>
      <c r="L28" s="60" t="s">
        <v>50</v>
      </c>
      <c r="M28" s="60" t="s">
        <v>86</v>
      </c>
      <c r="N28" s="60" t="s">
        <v>90</v>
      </c>
      <c r="O28" s="60" t="s">
        <v>88</v>
      </c>
      <c r="P28" s="61" t="s">
        <v>42</v>
      </c>
      <c r="Q28" s="63">
        <v>15056837950</v>
      </c>
      <c r="R28" s="63">
        <v>0</v>
      </c>
      <c r="S28" s="63">
        <v>0</v>
      </c>
      <c r="T28" s="63">
        <v>15056837950</v>
      </c>
      <c r="U28" s="63">
        <v>0</v>
      </c>
      <c r="V28" s="63">
        <v>15056837950</v>
      </c>
      <c r="W28" s="63">
        <v>0</v>
      </c>
      <c r="X28" s="63">
        <v>15056837950</v>
      </c>
      <c r="Y28" s="63">
        <v>15056837950</v>
      </c>
      <c r="Z28" s="63">
        <v>15056837950</v>
      </c>
      <c r="AA28" s="63">
        <v>15056837950</v>
      </c>
    </row>
    <row r="29" spans="1:27" s="67" customFormat="1" x14ac:dyDescent="0.25">
      <c r="A29" s="64" t="s">
        <v>50</v>
      </c>
      <c r="B29" s="65" t="s">
        <v>50</v>
      </c>
      <c r="C29" s="66" t="s">
        <v>50</v>
      </c>
      <c r="D29" s="64" t="s">
        <v>50</v>
      </c>
      <c r="E29" s="64" t="s">
        <v>50</v>
      </c>
      <c r="F29" s="64" t="s">
        <v>50</v>
      </c>
      <c r="G29" s="64" t="s">
        <v>50</v>
      </c>
      <c r="H29" s="64" t="s">
        <v>50</v>
      </c>
      <c r="I29" s="64" t="s">
        <v>50</v>
      </c>
      <c r="J29" s="64" t="s">
        <v>50</v>
      </c>
      <c r="K29" s="64" t="s">
        <v>50</v>
      </c>
      <c r="L29" s="64" t="s">
        <v>50</v>
      </c>
      <c r="M29" s="64" t="s">
        <v>50</v>
      </c>
      <c r="N29" s="64" t="s">
        <v>50</v>
      </c>
      <c r="O29" s="64" t="s">
        <v>50</v>
      </c>
      <c r="P29" s="4" t="s">
        <v>14</v>
      </c>
      <c r="Q29" s="4">
        <v>64726319734</v>
      </c>
      <c r="R29" s="4">
        <v>0</v>
      </c>
      <c r="S29" s="4">
        <v>0</v>
      </c>
      <c r="T29" s="4">
        <v>64726319734</v>
      </c>
      <c r="U29" s="4">
        <v>2199000000</v>
      </c>
      <c r="V29" s="4">
        <v>33505645447</v>
      </c>
      <c r="W29" s="4">
        <v>29021674287</v>
      </c>
      <c r="X29" s="4">
        <v>20355008986</v>
      </c>
      <c r="Y29" s="4">
        <v>17501353426.959999</v>
      </c>
      <c r="Z29" s="4">
        <v>17500128626.959999</v>
      </c>
      <c r="AA29" s="4">
        <v>17500128626.959999</v>
      </c>
    </row>
    <row r="30" spans="1:27" x14ac:dyDescent="0.25">
      <c r="A30" s="55" t="s">
        <v>50</v>
      </c>
      <c r="B30" s="56" t="s">
        <v>50</v>
      </c>
      <c r="C30" s="57" t="s">
        <v>50</v>
      </c>
      <c r="D30" s="55" t="s">
        <v>50</v>
      </c>
      <c r="E30" s="55" t="s">
        <v>50</v>
      </c>
      <c r="F30" s="55" t="s">
        <v>50</v>
      </c>
      <c r="G30" s="55" t="s">
        <v>50</v>
      </c>
      <c r="H30" s="55" t="s">
        <v>50</v>
      </c>
      <c r="I30" s="55" t="s">
        <v>50</v>
      </c>
      <c r="J30" s="55" t="s">
        <v>50</v>
      </c>
      <c r="K30" s="55" t="s">
        <v>50</v>
      </c>
      <c r="L30" s="55" t="s">
        <v>50</v>
      </c>
      <c r="M30" s="55" t="s">
        <v>50</v>
      </c>
      <c r="N30" s="55" t="s">
        <v>50</v>
      </c>
      <c r="O30" s="55" t="s">
        <v>50</v>
      </c>
      <c r="P30" s="58" t="s">
        <v>50</v>
      </c>
      <c r="Q30" s="59" t="s">
        <v>50</v>
      </c>
      <c r="R30" s="59" t="s">
        <v>50</v>
      </c>
      <c r="S30" s="59" t="s">
        <v>50</v>
      </c>
      <c r="T30" s="59" t="s">
        <v>50</v>
      </c>
      <c r="U30" s="59" t="s">
        <v>50</v>
      </c>
      <c r="V30" s="59" t="s">
        <v>50</v>
      </c>
      <c r="W30" s="59" t="s">
        <v>50</v>
      </c>
      <c r="X30" s="59" t="s">
        <v>50</v>
      </c>
      <c r="Y30" s="59" t="s">
        <v>50</v>
      </c>
      <c r="Z30" s="59" t="s">
        <v>50</v>
      </c>
      <c r="AA30" s="59" t="s">
        <v>50</v>
      </c>
    </row>
    <row r="31" spans="1:27" ht="0" hidden="1" customHeight="1" x14ac:dyDescent="0.25"/>
    <row r="32" spans="1:27" ht="33.950000000000003" customHeigh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workbookViewId="0">
      <selection activeCell="B4" sqref="B4"/>
    </sheetView>
  </sheetViews>
  <sheetFormatPr baseColWidth="10" defaultColWidth="11.42578125" defaultRowHeight="12" x14ac:dyDescent="0.2"/>
  <cols>
    <col min="1" max="1" width="11.42578125" style="21"/>
    <col min="2" max="2" width="16.7109375" style="21" customWidth="1"/>
    <col min="3" max="3" width="14.5703125" style="21" customWidth="1"/>
    <col min="4" max="4" width="15.140625" style="21" customWidth="1"/>
    <col min="5" max="5" width="11.42578125" style="21"/>
    <col min="6" max="6" width="16.85546875" style="21" customWidth="1"/>
    <col min="7" max="7" width="11.42578125" style="21"/>
    <col min="8" max="8" width="14.28515625" style="21" customWidth="1"/>
    <col min="9" max="9" width="11.42578125" style="21"/>
    <col min="10" max="10" width="14.42578125" style="21" bestFit="1" customWidth="1"/>
    <col min="11" max="16384" width="11.42578125" style="21"/>
  </cols>
  <sheetData>
    <row r="2" spans="2:11" ht="22.5" customHeight="1" x14ac:dyDescent="0.2">
      <c r="B2" s="79" t="s">
        <v>48</v>
      </c>
      <c r="C2" s="80"/>
      <c r="D2" s="80"/>
      <c r="E2" s="80"/>
      <c r="F2" s="80"/>
      <c r="G2" s="80"/>
      <c r="H2" s="80"/>
      <c r="I2" s="80"/>
      <c r="J2" s="80"/>
      <c r="K2" s="81"/>
    </row>
    <row r="3" spans="2:11" ht="24" x14ac:dyDescent="0.2">
      <c r="B3" s="43" t="s">
        <v>43</v>
      </c>
      <c r="C3" s="43" t="s">
        <v>1</v>
      </c>
      <c r="D3" s="43" t="s">
        <v>2</v>
      </c>
      <c r="E3" s="43" t="s">
        <v>3</v>
      </c>
      <c r="F3" s="43" t="s">
        <v>4</v>
      </c>
      <c r="G3" s="43" t="s">
        <v>5</v>
      </c>
      <c r="H3" s="43" t="s">
        <v>6</v>
      </c>
      <c r="I3" s="43" t="s">
        <v>7</v>
      </c>
      <c r="J3" s="43" t="s">
        <v>8</v>
      </c>
      <c r="K3" s="43" t="s">
        <v>9</v>
      </c>
    </row>
    <row r="4" spans="2:11" x14ac:dyDescent="0.2">
      <c r="B4" s="44" t="s">
        <v>44</v>
      </c>
      <c r="C4" s="45">
        <f>+[1]FUNCIONAMIENTO!B8</f>
        <v>19963000000</v>
      </c>
      <c r="D4" s="45">
        <f>+[1]FUNCIONAMIENTO!C8</f>
        <v>12553029972</v>
      </c>
      <c r="E4" s="33">
        <f>D4/C4</f>
        <v>0.62881480599108353</v>
      </c>
      <c r="F4" s="45">
        <v>1396205355</v>
      </c>
      <c r="G4" s="14">
        <f>+F4/C4</f>
        <v>6.9939656113810547E-2</v>
      </c>
      <c r="H4" s="45">
        <v>1000197500</v>
      </c>
      <c r="I4" s="14">
        <f t="shared" ref="I4:I6" si="0">H4/C4</f>
        <v>5.0102564744777839E-2</v>
      </c>
      <c r="J4" s="45">
        <v>998972700</v>
      </c>
      <c r="K4" s="14">
        <f>+J4/C4</f>
        <v>5.0041211240795469E-2</v>
      </c>
    </row>
    <row r="5" spans="2:11" ht="24" x14ac:dyDescent="0.2">
      <c r="B5" s="46" t="s">
        <v>45</v>
      </c>
      <c r="C5" s="45">
        <f>+'[1]SERV DEUDA PÚB'!B5</f>
        <v>83000000</v>
      </c>
      <c r="D5" s="45">
        <v>0</v>
      </c>
      <c r="E5" s="33">
        <f>D5/C5</f>
        <v>0</v>
      </c>
      <c r="F5" s="45">
        <v>0</v>
      </c>
      <c r="G5" s="14">
        <f>+F5/C5</f>
        <v>0</v>
      </c>
      <c r="H5" s="45">
        <v>0</v>
      </c>
      <c r="I5" s="14">
        <f t="shared" si="0"/>
        <v>0</v>
      </c>
      <c r="J5" s="45">
        <v>0</v>
      </c>
      <c r="K5" s="14">
        <v>0</v>
      </c>
    </row>
    <row r="6" spans="2:11" x14ac:dyDescent="0.2">
      <c r="B6" s="44" t="s">
        <v>46</v>
      </c>
      <c r="C6" s="45">
        <f>+[1]INVERSIÓN!D13</f>
        <v>44680319734</v>
      </c>
      <c r="D6" s="47">
        <f>+[1]INVERSIÓN!E13</f>
        <v>21163873018</v>
      </c>
      <c r="E6" s="33">
        <f>D6/C6</f>
        <v>0.47367326697743189</v>
      </c>
      <c r="F6" s="47">
        <f>+[1]INVERSIÓN!G13</f>
        <v>18958803631</v>
      </c>
      <c r="G6" s="14">
        <f>+F6/C6</f>
        <v>0.42432112715104592</v>
      </c>
      <c r="H6" s="47">
        <f>+[1]INVERSIÓN!I13</f>
        <v>16501155926.959999</v>
      </c>
      <c r="I6" s="14">
        <f t="shared" si="0"/>
        <v>0.36931597681480455</v>
      </c>
      <c r="J6" s="47">
        <f>+[1]INVERSIÓN!K13</f>
        <v>16501155926.959999</v>
      </c>
      <c r="K6" s="14">
        <f>+J6/C6</f>
        <v>0.36931597681480455</v>
      </c>
    </row>
    <row r="7" spans="2:11" x14ac:dyDescent="0.2">
      <c r="B7" s="44" t="s">
        <v>47</v>
      </c>
      <c r="C7" s="45">
        <f>SUM(C4:C6)</f>
        <v>64726319734</v>
      </c>
      <c r="D7" s="48">
        <f>SUM(D4:D6)</f>
        <v>33716902990</v>
      </c>
      <c r="E7" s="49">
        <f>D7/C7</f>
        <v>0.52091487865467023</v>
      </c>
      <c r="F7" s="48">
        <f>SUM(F4:F6)</f>
        <v>20355008986</v>
      </c>
      <c r="G7" s="49">
        <f>+F7/C7</f>
        <v>0.31447808356246998</v>
      </c>
      <c r="H7" s="45">
        <f>SUM(H4:H6)</f>
        <v>17501353426.959999</v>
      </c>
      <c r="I7" s="49">
        <f>H7/C7</f>
        <v>0.2703900592353119</v>
      </c>
      <c r="J7" s="48">
        <f>SUM(J4:J6)</f>
        <v>17500128626.959999</v>
      </c>
      <c r="K7" s="49">
        <f>+J7/C7</f>
        <v>0.27037113648479816</v>
      </c>
    </row>
    <row r="9" spans="2:11" x14ac:dyDescent="0.2">
      <c r="F9" s="50"/>
    </row>
    <row r="10" spans="2:11" x14ac:dyDescent="0.2">
      <c r="C10" s="51"/>
    </row>
    <row r="11" spans="2:11" x14ac:dyDescent="0.2">
      <c r="C11" s="51"/>
      <c r="D11" s="52"/>
    </row>
  </sheetData>
  <mergeCells count="1">
    <mergeCell ref="B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FUNCIONAMIENTO</vt:lpstr>
      <vt:lpstr>SERV.DEUDA.PUBL</vt:lpstr>
      <vt:lpstr>INVERSION</vt:lpstr>
      <vt:lpstr>EJECUCION POR RUBROS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Andres Naranjo</dc:creator>
  <cp:lastModifiedBy>Jenny Marcela Bautista Hernández</cp:lastModifiedBy>
  <dcterms:created xsi:type="dcterms:W3CDTF">2023-02-08T16:30:43Z</dcterms:created>
  <dcterms:modified xsi:type="dcterms:W3CDTF">2023-02-08T21:49:52Z</dcterms:modified>
</cp:coreProperties>
</file>