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hnaranjo\Desktop\PRESUPUESTO 2023\INFORME EJECUCION 2022\"/>
    </mc:Choice>
  </mc:AlternateContent>
  <xr:revisionPtr revIDLastSave="0" documentId="13_ncr:1_{CD6285D5-6A62-4B2A-A57D-9C6BD458A5A4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FUNCIONAMIENTO" sheetId="2" r:id="rId1"/>
    <sheet name="SERV DEUDA PÚB" sheetId="5" r:id="rId2"/>
    <sheet name="INVERSIÓN" sheetId="3" r:id="rId3"/>
    <sheet name="EJECUCION POR RUBROS" sheetId="6" r:id="rId4"/>
    <sheet name="RESUMEN" sheetId="4" r:id="rId5"/>
  </sheets>
  <definedNames>
    <definedName name="_xlnm.Print_Area" localSheetId="0">FUNCIONAMIENTO!$A$1:$M$11</definedName>
    <definedName name="_xlnm.Print_Area" localSheetId="2">INVERSIÓN!$A$1:$XFB$16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4" l="1"/>
  <c r="H5" i="4"/>
  <c r="F5" i="4"/>
  <c r="D5" i="4"/>
  <c r="G6" i="5"/>
  <c r="J5" i="5"/>
  <c r="C5" i="4" l="1"/>
  <c r="I5" i="4" s="1"/>
  <c r="E5" i="4"/>
  <c r="G5" i="4"/>
  <c r="I13" i="3" l="1"/>
  <c r="H6" i="4" s="1"/>
  <c r="H8" i="3"/>
  <c r="J5" i="2"/>
  <c r="J6" i="2"/>
  <c r="J7" i="2"/>
  <c r="J4" i="2"/>
  <c r="L5" i="3"/>
  <c r="L6" i="3"/>
  <c r="L7" i="3"/>
  <c r="L8" i="3"/>
  <c r="L9" i="3"/>
  <c r="L10" i="3"/>
  <c r="L11" i="3"/>
  <c r="L12" i="3"/>
  <c r="F4" i="3"/>
  <c r="J4" i="3"/>
  <c r="L4" i="3"/>
  <c r="J7" i="3"/>
  <c r="H5" i="5"/>
  <c r="H6" i="5" s="1"/>
  <c r="F5" i="5"/>
  <c r="G8" i="2"/>
  <c r="J5" i="3"/>
  <c r="J6" i="3"/>
  <c r="J8" i="3"/>
  <c r="J9" i="3"/>
  <c r="J10" i="3"/>
  <c r="J11" i="3"/>
  <c r="J12" i="3"/>
  <c r="H5" i="2"/>
  <c r="H6" i="2"/>
  <c r="H7" i="2"/>
  <c r="H4" i="2"/>
  <c r="H4" i="4" l="1"/>
  <c r="I6" i="5"/>
  <c r="H7" i="4" l="1"/>
  <c r="F9" i="3"/>
  <c r="H9" i="3"/>
  <c r="F7" i="3"/>
  <c r="H7" i="3"/>
  <c r="F5" i="3"/>
  <c r="H5" i="3"/>
  <c r="E6" i="5" l="1"/>
  <c r="C6" i="5"/>
  <c r="B6" i="5"/>
  <c r="D5" i="5"/>
  <c r="D4" i="2"/>
  <c r="F4" i="2"/>
  <c r="D6" i="5" l="1"/>
  <c r="F6" i="5"/>
  <c r="B8" i="2" l="1"/>
  <c r="C4" i="4" l="1"/>
  <c r="H8" i="2"/>
  <c r="E13" i="3"/>
  <c r="D6" i="4" s="1"/>
  <c r="D13" i="3"/>
  <c r="J13" i="3" l="1"/>
  <c r="C6" i="4"/>
  <c r="I6" i="4" s="1"/>
  <c r="C7" i="4"/>
  <c r="I7" i="4" s="1"/>
  <c r="I4" i="4"/>
  <c r="K13" i="3"/>
  <c r="G13" i="3"/>
  <c r="F6" i="4" s="1"/>
  <c r="G6" i="4" s="1"/>
  <c r="H12" i="3"/>
  <c r="F12" i="3"/>
  <c r="E6" i="4" l="1"/>
  <c r="L13" i="3"/>
  <c r="J6" i="4"/>
  <c r="K6" i="4" s="1"/>
  <c r="H11" i="3"/>
  <c r="F11" i="3"/>
  <c r="H10" i="3"/>
  <c r="F10" i="3"/>
  <c r="F8" i="3"/>
  <c r="H6" i="3"/>
  <c r="F6" i="3"/>
  <c r="H4" i="3"/>
  <c r="D6" i="2"/>
  <c r="I8" i="2"/>
  <c r="J4" i="4" s="1"/>
  <c r="E8" i="2"/>
  <c r="F4" i="4" s="1"/>
  <c r="F7" i="4" s="1"/>
  <c r="C8" i="2"/>
  <c r="D4" i="4" s="1"/>
  <c r="F7" i="2"/>
  <c r="D7" i="2"/>
  <c r="F6" i="2"/>
  <c r="F5" i="2"/>
  <c r="D5" i="2"/>
  <c r="G7" i="4" l="1"/>
  <c r="K4" i="4"/>
  <c r="J7" i="4"/>
  <c r="K7" i="4" s="1"/>
  <c r="G4" i="4"/>
  <c r="D7" i="4"/>
  <c r="E7" i="4" s="1"/>
  <c r="E4" i="4"/>
  <c r="J8" i="2"/>
  <c r="XFB10" i="3"/>
  <c r="H13" i="3"/>
  <c r="F13" i="3"/>
  <c r="F8" i="2"/>
  <c r="D8" i="2"/>
</calcChain>
</file>

<file path=xl/sharedStrings.xml><?xml version="1.0" encoding="utf-8"?>
<sst xmlns="http://schemas.openxmlformats.org/spreadsheetml/2006/main" count="502" uniqueCount="132">
  <si>
    <t>Año Fiscal:</t>
  </si>
  <si>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</si>
  <si>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</si>
  <si>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</si>
  <si>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</si>
  <si>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</si>
  <si>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</si>
  <si>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</si>
  <si>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</si>
  <si>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</si>
  <si>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</si>
  <si>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</si>
  <si>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</si>
  <si>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</si>
  <si>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</si>
  <si>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</si>
  <si>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</si>
  <si>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</si>
  <si>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</si>
  <si>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</si>
  <si>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</si>
  <si>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</si>
  <si>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</si>
  <si>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</si>
  <si>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</si>
  <si>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</si>
  <si>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</si>
  <si>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</si>
  <si>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</si>
  <si>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</si>
  <si>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</si>
  <si>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</si>
  <si>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</si>
  <si>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</si>
  <si>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</si>
  <si>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</si>
  <si>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</si>
  <si>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</si>
  <si>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</si>
  <si>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</si>
  <si>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</si>
  <si>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</si>
  <si>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</si>
  <si>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</si>
  <si>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</si>
  <si>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</si>
  <si>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</si>
  <si>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</si>
  <si>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</si>
  <si>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</si>
  <si>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</si>
  <si>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</si>
  <si>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</si>
  <si>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10</t>
  </si>
  <si>
    <t>A-08-01</t>
  </si>
  <si>
    <t>08</t>
  </si>
  <si>
    <t>IMPUESTOS</t>
  </si>
  <si>
    <t>A-08-04-01</t>
  </si>
  <si>
    <t>CUOTA DE FISCALIZACIÓN Y AUDITAJE</t>
  </si>
  <si>
    <t>C-1304-1000-4</t>
  </si>
  <si>
    <t>C</t>
  </si>
  <si>
    <t>1304</t>
  </si>
  <si>
    <t>1000</t>
  </si>
  <si>
    <t>4</t>
  </si>
  <si>
    <t>IMPLEMENTACIÓN DE LA SUPERVISIÓN BASADA EN RIESGOS EN LA SUPERINTENDENCIA DE LA ECONOMÍA SOLIDARIA A NIVEL  NACIONAL</t>
  </si>
  <si>
    <t>C-1304-1000-5</t>
  </si>
  <si>
    <t>5</t>
  </si>
  <si>
    <t>PREVENCIÓN DE LOS RIESGOS JURÍDICOS Y FINANCIEROS DE LAS ORGANIZACIONES SOLIDARIAS A NIVEL   NACIONAL</t>
  </si>
  <si>
    <t>C-1304-1000-6</t>
  </si>
  <si>
    <t>6</t>
  </si>
  <si>
    <t>FORTALECIMIENTO DE LA SUPERVISIÓN DE FONDOS DE EMPLEADOS Y MUTUALES QUE EJERCEN LA ACTIVIDAD DE AHORRO Y CRÉDITO A NIVEL  NACIONAL</t>
  </si>
  <si>
    <t>C-1304-1000-7</t>
  </si>
  <si>
    <t>7</t>
  </si>
  <si>
    <t>FORTALECIMIENTO DEL BUEN GOBIERNO EN LAS COOPERATIVAS DE AHORRO Y CRÉDITO A NIVEL  NACIONAL</t>
  </si>
  <si>
    <t>C-1304-1000-8</t>
  </si>
  <si>
    <t>8</t>
  </si>
  <si>
    <t>FORTALECIMIENTO DEL SECTOR DE LA ECONOMÍA SOLIDARÍA EN MATERIA NORMATIVA Y REGULATORIA A NIVEL  NACIONAL</t>
  </si>
  <si>
    <t>C-1399-1000-4</t>
  </si>
  <si>
    <t>1399</t>
  </si>
  <si>
    <t>ADMINISTRACIÓN DEL ACERVO DOCUMENTAL DE LA SUPERSOLIDARIA  BOGOTÁ</t>
  </si>
  <si>
    <t>C-1399-1000-5</t>
  </si>
  <si>
    <t>FORTALECIMIENTO DE LA ARQUITECTURA TECNOLÓGICA DE LA SUPERSOLIDARIA EN  BOGOTÁ</t>
  </si>
  <si>
    <t>C-1399-1000-6</t>
  </si>
  <si>
    <t>IMPLEMENTACIÓN DE LOS SISTEMAS DE GESTIÓN DE LA SUPERSOLIDARIA EN   BOGOTÁ</t>
  </si>
  <si>
    <t>APROPIACIÓN VIGENTE</t>
  </si>
  <si>
    <t xml:space="preserve">CDP´S </t>
  </si>
  <si>
    <t>% DE EJEC. CDP</t>
  </si>
  <si>
    <t>COMPROMISOS - RP</t>
  </si>
  <si>
    <t>% DE EJEC. 
RP</t>
  </si>
  <si>
    <t xml:space="preserve">GIROS </t>
  </si>
  <si>
    <t>% 
GIRADO</t>
  </si>
  <si>
    <t xml:space="preserve"> GASTOS DE PERSONAL </t>
  </si>
  <si>
    <t>ADQUISICIÓN DE BIENES Y SERVICIOS</t>
  </si>
  <si>
    <t>TRANSFERENCIAS CORRIENTES</t>
  </si>
  <si>
    <t>GASTOS POR TRIBUTOS, MULTAS, SANCIONES E INTERESES DE MORA</t>
  </si>
  <si>
    <t>TOTALES</t>
  </si>
  <si>
    <t>34                                                            -…………………………………………………………………………………………………………………..</t>
  </si>
  <si>
    <t>lñññññññññññññññññññññññZ</t>
  </si>
  <si>
    <t>PROYECTO DE INVERSIÓN</t>
  </si>
  <si>
    <t>LIDER</t>
  </si>
  <si>
    <t>DELEGATURA FINANCIERA</t>
  </si>
  <si>
    <t>PREVENCIÓN DE LOS RIESGOS JURÍDICOS Y FINANCIEROS DE LAS ORGANIZACIONES SOLIDARIAS A NIVEL NACIONAL</t>
  </si>
  <si>
    <t>DELEGATURA  ASOCIATIVA</t>
  </si>
  <si>
    <t>DESPACHO</t>
  </si>
  <si>
    <t>SECRETARIA GENERAL</t>
  </si>
  <si>
    <t>PLANEACIÓN Y SISTEMAS</t>
  </si>
  <si>
    <t>TIPO DE PRESUP</t>
  </si>
  <si>
    <t>INVERSIÓN</t>
  </si>
  <si>
    <t>TOTAL</t>
  </si>
  <si>
    <t>FUNCIONAMIENTO</t>
  </si>
  <si>
    <t>Vigencia:</t>
  </si>
  <si>
    <t>Actual</t>
  </si>
  <si>
    <t>Periodo:</t>
  </si>
  <si>
    <t>C-1399-1000-7</t>
  </si>
  <si>
    <t>ADQUISICIÓN DE UNA NUEVA SEDE INTEGRADA PARA LA SUPERSOLIDARIA EN BOGOTÁ</t>
  </si>
  <si>
    <t>SUPERINTENDENCIA DE LA ECONOMÍA SOLIDARIA</t>
  </si>
  <si>
    <t>A-02</t>
  </si>
  <si>
    <t>ADQUISICIÓN DE BIENES  Y SERVICIOS</t>
  </si>
  <si>
    <t>A-03-10</t>
  </si>
  <si>
    <t>SENTENCIAS Y CONCILIACIONES</t>
  </si>
  <si>
    <t>B-10-04-01</t>
  </si>
  <si>
    <t>B</t>
  </si>
  <si>
    <t>APORTES AL FONDO DE CONTINGENCIAS</t>
  </si>
  <si>
    <t xml:space="preserve">SERVICIO DE LA DEUDA PÚBLICA INTERNA </t>
  </si>
  <si>
    <t>PRESUPUESTO VIGENCIA 2022</t>
  </si>
  <si>
    <t xml:space="preserve">OBLIGACIONES </t>
  </si>
  <si>
    <t>% DE EJEC. 
OBL</t>
  </si>
  <si>
    <t>SERV DEUDA PÚBLICA</t>
  </si>
  <si>
    <t xml:space="preserve">SUPERINTENDENCIA DE LA ECONOMÍA SOLIDARIA 
GASTOS DE FUNCIONAMIENTO -  31 DE DICIEMBRE 2022
</t>
  </si>
  <si>
    <t xml:space="preserve">SUPERINTENDENCIA DE LA ECONOMÍA SOLIDARIA 
SERVICIO DE LA DEUDA PUBLICA -  31 DE DICIEMBRE 2022
</t>
  </si>
  <si>
    <t xml:space="preserve">
SUPERINTENDENCIA DE LA ECONOMIA SOLIDARIA
GASTOS DE INVERSIÓN - 31 DE DICIEMBRE DE 2022</t>
  </si>
  <si>
    <t>Enero-Diciembre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</si>
</sst>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  <numFmt numFmtId="165" formatCode="#,###,,"/>
    <numFmt numFmtId="166" formatCode="#,##0,,"/>
    <numFmt numFmtId="167" formatCode="_-[$$-240A]\ * #,##0.00_-;\-[$$-240A]\ * #,##0.00_-;_-[$$-240A]\ * &quot;-&quot;??_-;_-@_-"/>
    <numFmt numFmtId="168" formatCode="_-* #,##0.00_-;\-* #,##0.00_-;_-* &quot;-&quot;_-;_-@_-"/>
  </numFmts>
  <fonts count="14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sz val="8"/>
      <color rgb="FF000000"/>
      <name val="Times New Roman"/>
      <family val="1"/>
    </font>
    <font>
      <sz val="8"/>
      <color rgb="FF000000"/>
      <name val="Times New Roman"/>
    </font>
    <font>
      <b/>
      <sz val="9"/>
      <color rgb="FF000000"/>
      <name val="Times New Roman"/>
    </font>
    <font>
      <b/>
      <sz val="8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 applyFont="1" applyFill="1" applyBorder="1"/>
    <xf numFmtId="0" fontId="3" fillId="0" borderId="0" xfId="0" applyFont="1"/>
    <xf numFmtId="41" fontId="4" fillId="3" borderId="6" xfId="2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0" fontId="5" fillId="0" borderId="6" xfId="3" applyNumberFormat="1" applyFont="1" applyFill="1" applyBorder="1" applyAlignment="1">
      <alignment horizontal="center" vertical="center"/>
    </xf>
    <xf numFmtId="41" fontId="3" fillId="0" borderId="6" xfId="2" applyFont="1" applyFill="1" applyBorder="1" applyAlignment="1">
      <alignment horizontal="center" vertical="center" wrapText="1"/>
    </xf>
    <xf numFmtId="10" fontId="3" fillId="0" borderId="0" xfId="0" applyNumberFormat="1" applyFont="1"/>
    <xf numFmtId="0" fontId="2" fillId="3" borderId="8" xfId="0" applyFont="1" applyFill="1" applyBorder="1" applyAlignment="1">
      <alignment horizontal="center" vertical="center"/>
    </xf>
    <xf numFmtId="41" fontId="2" fillId="3" borderId="9" xfId="2" applyFont="1" applyFill="1" applyBorder="1" applyAlignment="1">
      <alignment horizontal="center" vertical="center" wrapText="1"/>
    </xf>
    <xf numFmtId="10" fontId="4" fillId="3" borderId="9" xfId="3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0" xfId="0" applyFont="1" applyFill="1"/>
    <xf numFmtId="41" fontId="4" fillId="4" borderId="3" xfId="2" applyFont="1" applyFill="1" applyBorder="1" applyAlignment="1">
      <alignment horizontal="center" vertical="center" wrapText="1"/>
    </xf>
    <xf numFmtId="165" fontId="4" fillId="4" borderId="3" xfId="1" applyNumberFormat="1" applyFont="1" applyFill="1" applyBorder="1" applyAlignment="1">
      <alignment horizontal="center" vertical="center" wrapText="1"/>
    </xf>
    <xf numFmtId="165" fontId="4" fillId="4" borderId="4" xfId="1" applyNumberFormat="1" applyFont="1" applyFill="1" applyBorder="1" applyAlignment="1">
      <alignment horizontal="center" vertical="center" wrapText="1"/>
    </xf>
    <xf numFmtId="41" fontId="4" fillId="4" borderId="9" xfId="2" applyFont="1" applyFill="1" applyBorder="1" applyAlignment="1">
      <alignment horizontal="center" vertical="center"/>
    </xf>
    <xf numFmtId="10" fontId="4" fillId="4" borderId="9" xfId="3" applyNumberFormat="1" applyFont="1" applyFill="1" applyBorder="1" applyAlignment="1">
      <alignment horizontal="center" vertical="center"/>
    </xf>
    <xf numFmtId="0" fontId="4" fillId="0" borderId="0" xfId="0" applyFont="1" applyFill="1"/>
    <xf numFmtId="10" fontId="5" fillId="0" borderId="7" xfId="3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10" fontId="4" fillId="3" borderId="10" xfId="3" applyNumberFormat="1" applyFont="1" applyFill="1" applyBorder="1" applyAlignment="1">
      <alignment horizontal="center" vertical="center"/>
    </xf>
    <xf numFmtId="41" fontId="4" fillId="3" borderId="17" xfId="2" applyFont="1" applyFill="1" applyBorder="1" applyAlignment="1">
      <alignment horizontal="center" vertical="center" wrapText="1"/>
    </xf>
    <xf numFmtId="41" fontId="4" fillId="3" borderId="18" xfId="2" applyFont="1" applyFill="1" applyBorder="1" applyAlignment="1">
      <alignment horizontal="center" vertical="center" wrapText="1"/>
    </xf>
    <xf numFmtId="165" fontId="4" fillId="3" borderId="18" xfId="1" applyNumberFormat="1" applyFont="1" applyFill="1" applyBorder="1" applyAlignment="1">
      <alignment horizontal="center" vertical="center" wrapText="1"/>
    </xf>
    <xf numFmtId="166" fontId="4" fillId="3" borderId="18" xfId="1" applyNumberFormat="1" applyFont="1" applyFill="1" applyBorder="1" applyAlignment="1">
      <alignment horizontal="center" vertical="center" wrapText="1"/>
    </xf>
    <xf numFmtId="165" fontId="4" fillId="3" borderId="19" xfId="1" applyNumberFormat="1" applyFont="1" applyFill="1" applyBorder="1" applyAlignment="1">
      <alignment horizontal="center" vertical="center" wrapText="1"/>
    </xf>
    <xf numFmtId="0" fontId="7" fillId="0" borderId="0" xfId="0" applyFont="1"/>
    <xf numFmtId="9" fontId="7" fillId="0" borderId="0" xfId="0" applyNumberFormat="1" applyFont="1"/>
    <xf numFmtId="9" fontId="5" fillId="0" borderId="0" xfId="0" applyNumberFormat="1" applyFont="1" applyFill="1"/>
    <xf numFmtId="10" fontId="7" fillId="0" borderId="0" xfId="0" applyNumberFormat="1" applyFont="1" applyFill="1"/>
    <xf numFmtId="0" fontId="5" fillId="0" borderId="0" xfId="0" applyFont="1" applyFill="1" applyBorder="1"/>
    <xf numFmtId="0" fontId="8" fillId="2" borderId="6" xfId="0" applyFont="1" applyFill="1" applyBorder="1"/>
    <xf numFmtId="41" fontId="3" fillId="2" borderId="6" xfId="2" applyFont="1" applyFill="1" applyBorder="1" applyAlignment="1">
      <alignment horizontal="center" vertical="center" wrapText="1"/>
    </xf>
    <xf numFmtId="10" fontId="5" fillId="2" borderId="6" xfId="3" applyNumberFormat="1" applyFont="1" applyFill="1" applyBorder="1" applyAlignment="1">
      <alignment horizontal="center" vertical="center"/>
    </xf>
    <xf numFmtId="41" fontId="5" fillId="2" borderId="6" xfId="2" applyFont="1" applyFill="1" applyBorder="1" applyAlignment="1">
      <alignment horizontal="center" vertical="center"/>
    </xf>
    <xf numFmtId="41" fontId="8" fillId="2" borderId="6" xfId="0" applyNumberFormat="1" applyFont="1" applyFill="1" applyBorder="1"/>
    <xf numFmtId="4" fontId="5" fillId="0" borderId="0" xfId="0" applyNumberFormat="1" applyFont="1" applyFill="1" applyBorder="1"/>
    <xf numFmtId="41" fontId="5" fillId="0" borderId="0" xfId="0" applyNumberFormat="1" applyFont="1" applyFill="1" applyBorder="1"/>
    <xf numFmtId="168" fontId="5" fillId="0" borderId="0" xfId="0" applyNumberFormat="1" applyFont="1" applyFill="1" applyBorder="1"/>
    <xf numFmtId="10" fontId="4" fillId="5" borderId="6" xfId="3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41" fontId="5" fillId="2" borderId="6" xfId="2" applyFont="1" applyFill="1" applyBorder="1" applyAlignment="1">
      <alignment horizontal="center" vertical="center" wrapText="1"/>
    </xf>
    <xf numFmtId="41" fontId="5" fillId="2" borderId="6" xfId="2" applyFont="1" applyFill="1" applyBorder="1" applyAlignment="1">
      <alignment vertical="center"/>
    </xf>
    <xf numFmtId="10" fontId="5" fillId="2" borderId="7" xfId="3" applyNumberFormat="1" applyFont="1" applyFill="1" applyBorder="1" applyAlignment="1">
      <alignment horizontal="center" vertical="center"/>
    </xf>
    <xf numFmtId="167" fontId="0" fillId="2" borderId="0" xfId="0" applyNumberFormat="1" applyFill="1"/>
    <xf numFmtId="0" fontId="5" fillId="2" borderId="0" xfId="0" applyFont="1" applyFill="1"/>
    <xf numFmtId="41" fontId="5" fillId="2" borderId="0" xfId="2" applyFont="1" applyFill="1"/>
    <xf numFmtId="41" fontId="5" fillId="2" borderId="0" xfId="0" applyNumberFormat="1" applyFont="1" applyFill="1"/>
    <xf numFmtId="3" fontId="5" fillId="0" borderId="6" xfId="3" applyNumberFormat="1" applyFont="1" applyFill="1" applyBorder="1" applyAlignment="1">
      <alignment horizontal="right" vertical="center"/>
    </xf>
    <xf numFmtId="164" fontId="10" fillId="0" borderId="1" xfId="0" applyNumberFormat="1" applyFont="1" applyFill="1" applyBorder="1" applyAlignment="1">
      <alignment horizontal="right" vertical="center" wrapText="1" readingOrder="1"/>
    </xf>
    <xf numFmtId="0" fontId="8" fillId="2" borderId="6" xfId="0" applyFont="1" applyFill="1" applyBorder="1" applyAlignment="1">
      <alignment wrapText="1"/>
    </xf>
    <xf numFmtId="0" fontId="9" fillId="0" borderId="0" xfId="0" applyFont="1" applyFill="1" applyBorder="1"/>
    <xf numFmtId="9" fontId="4" fillId="3" borderId="9" xfId="3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41" fontId="4" fillId="3" borderId="12" xfId="2" applyFont="1" applyFill="1" applyBorder="1" applyAlignment="1">
      <alignment horizontal="center" vertical="center" wrapText="1"/>
    </xf>
    <xf numFmtId="41" fontId="4" fillId="3" borderId="13" xfId="2" applyFont="1" applyFill="1" applyBorder="1" applyAlignment="1">
      <alignment horizontal="center" vertical="center" wrapText="1"/>
    </xf>
    <xf numFmtId="41" fontId="4" fillId="3" borderId="11" xfId="2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right"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1" fillId="0" borderId="1" xfId="0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horizontal="right" vertical="center" wrapText="1" readingOrder="1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1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  <color rgb="FFCCCCFF"/>
      <color rgb="FFFFFF66"/>
      <color rgb="FFFF3300"/>
      <color rgb="FFFD5003"/>
      <color rgb="FFFE020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view="pageBreakPreview" zoomScaleNormal="100" zoomScaleSheetLayoutView="100" workbookViewId="0">
      <selection activeCell="D6" sqref="D6"/>
    </sheetView>
  </sheetViews>
  <sheetFormatPr baseColWidth="10" defaultColWidth="11.453125" defaultRowHeight="11.5" x14ac:dyDescent="0.25"/>
  <cols>
    <col min="1" max="1" width="31.26953125" style="1" customWidth="1"/>
    <col min="2" max="2" width="18.1796875" style="1" customWidth="1"/>
    <col min="3" max="3" width="17.54296875" style="1" customWidth="1"/>
    <col min="4" max="4" width="14" style="1" customWidth="1"/>
    <col min="5" max="5" width="18.81640625" style="1" customWidth="1"/>
    <col min="6" max="6" width="12.7265625" style="1" customWidth="1"/>
    <col min="7" max="7" width="17.1796875" style="1" customWidth="1"/>
    <col min="8" max="8" width="12.7265625" style="1" customWidth="1"/>
    <col min="9" max="9" width="18.54296875" style="1" customWidth="1"/>
    <col min="10" max="10" width="11.81640625" style="1" customWidth="1"/>
    <col min="11" max="11" width="3" style="1" customWidth="1"/>
    <col min="12" max="16384" width="11.453125" style="1"/>
  </cols>
  <sheetData>
    <row r="1" spans="1:13" ht="12" thickBot="1" x14ac:dyDescent="0.3"/>
    <row r="2" spans="1:13" ht="39.75" customHeight="1" thickBot="1" x14ac:dyDescent="0.3">
      <c r="A2" s="55" t="s">
        <v>128</v>
      </c>
      <c r="B2" s="56"/>
      <c r="C2" s="56"/>
      <c r="D2" s="56"/>
      <c r="E2" s="56"/>
      <c r="F2" s="56"/>
      <c r="G2" s="56"/>
      <c r="H2" s="56"/>
      <c r="I2" s="56"/>
      <c r="J2" s="57"/>
      <c r="L2" s="27"/>
      <c r="M2" s="28"/>
    </row>
    <row r="3" spans="1:13" ht="23" x14ac:dyDescent="0.25">
      <c r="A3" s="22" t="s">
        <v>4</v>
      </c>
      <c r="B3" s="23" t="s">
        <v>84</v>
      </c>
      <c r="C3" s="23" t="s">
        <v>85</v>
      </c>
      <c r="D3" s="24" t="s">
        <v>86</v>
      </c>
      <c r="E3" s="23" t="s">
        <v>87</v>
      </c>
      <c r="F3" s="25" t="s">
        <v>88</v>
      </c>
      <c r="G3" s="12" t="s">
        <v>125</v>
      </c>
      <c r="H3" s="13" t="s">
        <v>126</v>
      </c>
      <c r="I3" s="23" t="s">
        <v>89</v>
      </c>
      <c r="J3" s="26" t="s">
        <v>90</v>
      </c>
      <c r="M3" s="6"/>
    </row>
    <row r="4" spans="1:13" ht="36.75" customHeight="1" x14ac:dyDescent="0.25">
      <c r="A4" s="3" t="s">
        <v>91</v>
      </c>
      <c r="B4" s="5">
        <v>13962000000</v>
      </c>
      <c r="C4" s="5">
        <v>13601069848</v>
      </c>
      <c r="D4" s="4">
        <f>+C4/B4</f>
        <v>0.97414910815069478</v>
      </c>
      <c r="E4" s="5">
        <v>13480741749</v>
      </c>
      <c r="F4" s="4">
        <f>+E4/B4</f>
        <v>0.96553085152556939</v>
      </c>
      <c r="G4" s="50">
        <v>13480741749</v>
      </c>
      <c r="H4" s="4">
        <f>G4/B4</f>
        <v>0.96553085152556939</v>
      </c>
      <c r="I4" s="5">
        <v>13480741749</v>
      </c>
      <c r="J4" s="18">
        <f>+I4/B4</f>
        <v>0.96553085152556939</v>
      </c>
    </row>
    <row r="5" spans="1:13" ht="33" customHeight="1" x14ac:dyDescent="0.25">
      <c r="A5" s="3" t="s">
        <v>92</v>
      </c>
      <c r="B5" s="5">
        <v>2842000000</v>
      </c>
      <c r="C5" s="5">
        <v>2762087903.8699999</v>
      </c>
      <c r="D5" s="4">
        <f>+C5/B5</f>
        <v>0.9718817395742434</v>
      </c>
      <c r="E5" s="5">
        <v>2699653336.6100001</v>
      </c>
      <c r="F5" s="4">
        <f>+E5/B5</f>
        <v>0.94991320781491917</v>
      </c>
      <c r="G5" s="50">
        <v>2621551951.7199998</v>
      </c>
      <c r="H5" s="4">
        <f t="shared" ref="H5:H8" si="0">G5/B5</f>
        <v>0.92243207308937358</v>
      </c>
      <c r="I5" s="5">
        <v>2565098135.8299999</v>
      </c>
      <c r="J5" s="18">
        <f t="shared" ref="J5:J8" si="1">+I5/B5</f>
        <v>0.90256795771639686</v>
      </c>
    </row>
    <row r="6" spans="1:13" ht="30.75" customHeight="1" x14ac:dyDescent="0.25">
      <c r="A6" s="3" t="s">
        <v>93</v>
      </c>
      <c r="B6" s="5">
        <v>1033000000</v>
      </c>
      <c r="C6" s="5">
        <v>52193165</v>
      </c>
      <c r="D6" s="4">
        <f>+C6/B6</f>
        <v>5.0525813165537267E-2</v>
      </c>
      <c r="E6" s="5">
        <v>15244441</v>
      </c>
      <c r="F6" s="4">
        <f>+E6/B6</f>
        <v>1.4757445304937077E-2</v>
      </c>
      <c r="G6" s="50">
        <v>15244441</v>
      </c>
      <c r="H6" s="4">
        <f t="shared" si="0"/>
        <v>1.4757445304937077E-2</v>
      </c>
      <c r="I6" s="5">
        <v>15244441</v>
      </c>
      <c r="J6" s="18">
        <f t="shared" si="1"/>
        <v>1.4757445304937077E-2</v>
      </c>
      <c r="K6" s="6"/>
    </row>
    <row r="7" spans="1:13" s="10" customFormat="1" ht="30.75" customHeight="1" x14ac:dyDescent="0.25">
      <c r="A7" s="3" t="s">
        <v>94</v>
      </c>
      <c r="B7" s="5">
        <v>234000000</v>
      </c>
      <c r="C7" s="5">
        <v>211257543</v>
      </c>
      <c r="D7" s="4">
        <f>+C7/B7</f>
        <v>0.90281001282051287</v>
      </c>
      <c r="E7" s="5">
        <v>211257543</v>
      </c>
      <c r="F7" s="4">
        <f>+E7/B7</f>
        <v>0.90281001282051287</v>
      </c>
      <c r="G7" s="50">
        <v>211257543</v>
      </c>
      <c r="H7" s="4">
        <f t="shared" si="0"/>
        <v>0.90281001282051287</v>
      </c>
      <c r="I7" s="5">
        <v>211257543</v>
      </c>
      <c r="J7" s="18">
        <f t="shared" si="1"/>
        <v>0.90281001282051287</v>
      </c>
    </row>
    <row r="8" spans="1:13" s="10" customFormat="1" ht="12" thickBot="1" x14ac:dyDescent="0.3">
      <c r="A8" s="7" t="s">
        <v>95</v>
      </c>
      <c r="B8" s="8">
        <f>SUM(B4:B7)</f>
        <v>18071000000</v>
      </c>
      <c r="C8" s="8">
        <f>SUM(C4:C7)</f>
        <v>16626608459.869999</v>
      </c>
      <c r="D8" s="9">
        <f>+C8/B8</f>
        <v>0.92007129986553038</v>
      </c>
      <c r="E8" s="8">
        <f>SUM(E4:E7)</f>
        <v>16406897069.610001</v>
      </c>
      <c r="F8" s="9">
        <f>+E8/B8</f>
        <v>0.90791306898400759</v>
      </c>
      <c r="G8" s="8">
        <f>SUM(G4:G7)</f>
        <v>16328795684.719999</v>
      </c>
      <c r="H8" s="9">
        <f t="shared" si="0"/>
        <v>0.90359115072325824</v>
      </c>
      <c r="I8" s="8">
        <f>SUM(I4:I7)</f>
        <v>16272341868.83</v>
      </c>
      <c r="J8" s="9">
        <f t="shared" si="1"/>
        <v>0.90046715006529798</v>
      </c>
    </row>
    <row r="63" spans="2:2" x14ac:dyDescent="0.25">
      <c r="B63" s="1" t="s">
        <v>97</v>
      </c>
    </row>
    <row r="73" spans="1:1" x14ac:dyDescent="0.25">
      <c r="A73" s="1" t="s">
        <v>96</v>
      </c>
    </row>
  </sheetData>
  <mergeCells count="1">
    <mergeCell ref="A2:J2"/>
  </mergeCells>
  <conditionalFormatting sqref="H3">
    <cfRule type="cellIs" dxfId="17" priority="1" operator="between">
      <formula>0.971</formula>
      <formula>1</formula>
    </cfRule>
    <cfRule type="cellIs" dxfId="16" priority="2" operator="between">
      <formula>0.951</formula>
      <formula>0.97</formula>
    </cfRule>
    <cfRule type="cellIs" dxfId="15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1" manualBreakCount="1">
    <brk id="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6"/>
  <sheetViews>
    <sheetView workbookViewId="0">
      <selection activeCell="A3" sqref="A3:J3"/>
    </sheetView>
  </sheetViews>
  <sheetFormatPr baseColWidth="10" defaultColWidth="11.453125" defaultRowHeight="11.5" x14ac:dyDescent="0.25"/>
  <cols>
    <col min="1" max="1" width="18.81640625" style="31" customWidth="1"/>
    <col min="2" max="2" width="17.26953125" style="31" customWidth="1"/>
    <col min="3" max="3" width="15.54296875" style="31" customWidth="1"/>
    <col min="4" max="4" width="15.81640625" style="31" customWidth="1"/>
    <col min="5" max="5" width="16.1796875" style="31" customWidth="1"/>
    <col min="6" max="8" width="13.7265625" style="31" customWidth="1"/>
    <col min="9" max="9" width="16.453125" style="31" customWidth="1"/>
    <col min="10" max="16384" width="11.453125" style="31"/>
  </cols>
  <sheetData>
    <row r="2" spans="1:10" ht="12" thickBot="1" x14ac:dyDescent="0.3"/>
    <row r="3" spans="1:10" ht="37" customHeight="1" thickBot="1" x14ac:dyDescent="0.3">
      <c r="A3" s="55" t="s">
        <v>129</v>
      </c>
      <c r="B3" s="56"/>
      <c r="C3" s="56"/>
      <c r="D3" s="56"/>
      <c r="E3" s="56"/>
      <c r="F3" s="56"/>
      <c r="G3" s="56"/>
      <c r="H3" s="56"/>
      <c r="I3" s="56"/>
      <c r="J3" s="57"/>
    </row>
    <row r="4" spans="1:10" ht="23" x14ac:dyDescent="0.25">
      <c r="A4" s="22" t="s">
        <v>4</v>
      </c>
      <c r="B4" s="23" t="s">
        <v>84</v>
      </c>
      <c r="C4" s="23" t="s">
        <v>85</v>
      </c>
      <c r="D4" s="24" t="s">
        <v>86</v>
      </c>
      <c r="E4" s="23" t="s">
        <v>87</v>
      </c>
      <c r="F4" s="25" t="s">
        <v>88</v>
      </c>
      <c r="G4" s="12" t="s">
        <v>125</v>
      </c>
      <c r="H4" s="13" t="s">
        <v>126</v>
      </c>
      <c r="I4" s="23" t="s">
        <v>89</v>
      </c>
      <c r="J4" s="26" t="s">
        <v>90</v>
      </c>
    </row>
    <row r="5" spans="1:10" ht="34.5" x14ac:dyDescent="0.25">
      <c r="A5" s="3" t="s">
        <v>123</v>
      </c>
      <c r="B5" s="5">
        <v>8861530</v>
      </c>
      <c r="C5" s="5">
        <v>8861530</v>
      </c>
      <c r="D5" s="4">
        <f>+C5/B5</f>
        <v>1</v>
      </c>
      <c r="E5" s="5">
        <v>8861530</v>
      </c>
      <c r="F5" s="4">
        <f>+E5/B5</f>
        <v>1</v>
      </c>
      <c r="G5" s="5">
        <v>8861530</v>
      </c>
      <c r="H5" s="4">
        <f>G5/B5</f>
        <v>1</v>
      </c>
      <c r="I5" s="5">
        <v>8861530</v>
      </c>
      <c r="J5" s="4">
        <f>+I5/B5</f>
        <v>1</v>
      </c>
    </row>
    <row r="6" spans="1:10" ht="12" thickBot="1" x14ac:dyDescent="0.3">
      <c r="A6" s="7" t="s">
        <v>95</v>
      </c>
      <c r="B6" s="8">
        <f>SUM(B5:B5)</f>
        <v>8861530</v>
      </c>
      <c r="C6" s="8">
        <f>SUM(C5:C5)</f>
        <v>8861530</v>
      </c>
      <c r="D6" s="54">
        <f>+C6/B6</f>
        <v>1</v>
      </c>
      <c r="E6" s="8">
        <f>SUM(E5:E5)</f>
        <v>8861530</v>
      </c>
      <c r="F6" s="54">
        <f>+E6/B6</f>
        <v>1</v>
      </c>
      <c r="G6" s="8">
        <f>SUM(G5)</f>
        <v>8861530</v>
      </c>
      <c r="H6" s="54">
        <f>SUM(H5)</f>
        <v>1</v>
      </c>
      <c r="I6" s="8">
        <f>SUM(I5:I5)</f>
        <v>8861530</v>
      </c>
      <c r="J6" s="21">
        <v>0</v>
      </c>
    </row>
  </sheetData>
  <mergeCells count="1">
    <mergeCell ref="A3:J3"/>
  </mergeCells>
  <conditionalFormatting sqref="H4">
    <cfRule type="cellIs" dxfId="14" priority="1" operator="between">
      <formula>0.971</formula>
      <formula>1</formula>
    </cfRule>
    <cfRule type="cellIs" dxfId="13" priority="2" operator="between">
      <formula>0.951</formula>
      <formula>0.97</formula>
    </cfRule>
    <cfRule type="cellIs" dxfId="12" priority="3" operator="between">
      <formula>0.01</formula>
      <formula>0.95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B13"/>
  <sheetViews>
    <sheetView view="pageBreakPreview" zoomScale="90" zoomScaleNormal="100" zoomScaleSheetLayoutView="90" workbookViewId="0">
      <pane ySplit="3" topLeftCell="A7" activePane="bottomLeft" state="frozen"/>
      <selection pane="bottomLeft" activeCell="E13" sqref="E13"/>
    </sheetView>
  </sheetViews>
  <sheetFormatPr baseColWidth="10" defaultColWidth="11.453125" defaultRowHeight="11.5" x14ac:dyDescent="0.25"/>
  <cols>
    <col min="1" max="1" width="13.54296875" style="11" customWidth="1"/>
    <col min="2" max="2" width="40.81640625" style="11" customWidth="1"/>
    <col min="3" max="3" width="23.54296875" style="11" customWidth="1"/>
    <col min="4" max="4" width="20.453125" style="11" customWidth="1"/>
    <col min="5" max="5" width="19.81640625" style="11" customWidth="1"/>
    <col min="6" max="6" width="12.26953125" style="11" customWidth="1"/>
    <col min="7" max="7" width="18.453125" style="11" customWidth="1"/>
    <col min="8" max="8" width="12" style="11" customWidth="1"/>
    <col min="9" max="9" width="15.453125" style="11" bestFit="1" customWidth="1"/>
    <col min="10" max="10" width="12" style="11" customWidth="1"/>
    <col min="11" max="11" width="19" style="11" customWidth="1"/>
    <col min="12" max="12" width="11.54296875" style="11" customWidth="1"/>
    <col min="13" max="13" width="5.7265625" style="11" customWidth="1"/>
    <col min="14" max="15" width="11.453125" style="11"/>
    <col min="16" max="16" width="12" style="11" bestFit="1" customWidth="1"/>
    <col min="17" max="16384" width="11.453125" style="11"/>
  </cols>
  <sheetData>
    <row r="1" spans="1:15 16382:16382" ht="12" thickBot="1" x14ac:dyDescent="0.3"/>
    <row r="2" spans="1:15 16382:16382" ht="39.75" customHeight="1" thickBot="1" x14ac:dyDescent="0.35">
      <c r="A2" s="62" t="s">
        <v>130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4"/>
      <c r="O2" s="29"/>
    </row>
    <row r="3" spans="1:15 16382:16382" ht="23" x14ac:dyDescent="0.25">
      <c r="A3" s="58" t="s">
        <v>98</v>
      </c>
      <c r="B3" s="59"/>
      <c r="C3" s="19" t="s">
        <v>99</v>
      </c>
      <c r="D3" s="12" t="s">
        <v>84</v>
      </c>
      <c r="E3" s="12" t="s">
        <v>85</v>
      </c>
      <c r="F3" s="13" t="s">
        <v>86</v>
      </c>
      <c r="G3" s="12" t="s">
        <v>87</v>
      </c>
      <c r="H3" s="13" t="s">
        <v>88</v>
      </c>
      <c r="I3" s="12" t="s">
        <v>125</v>
      </c>
      <c r="J3" s="13" t="s">
        <v>126</v>
      </c>
      <c r="K3" s="12" t="s">
        <v>89</v>
      </c>
      <c r="L3" s="14" t="s">
        <v>90</v>
      </c>
      <c r="O3" s="30"/>
    </row>
    <row r="4" spans="1:15 16382:16382" s="47" customFormat="1" ht="34.5" x14ac:dyDescent="0.35">
      <c r="A4" s="41" t="s">
        <v>59</v>
      </c>
      <c r="B4" s="42" t="s">
        <v>64</v>
      </c>
      <c r="C4" s="42" t="s">
        <v>100</v>
      </c>
      <c r="D4" s="43">
        <v>5988799185</v>
      </c>
      <c r="E4" s="44">
        <v>5632154596.5</v>
      </c>
      <c r="F4" s="34">
        <f>+E4/D4</f>
        <v>0.94044806354614807</v>
      </c>
      <c r="G4" s="44">
        <v>5209982142.3000002</v>
      </c>
      <c r="H4" s="34">
        <f t="shared" ref="H4:H13" si="0">+G4/D4</f>
        <v>0.86995439008028785</v>
      </c>
      <c r="I4" s="44">
        <v>5055432039.8500004</v>
      </c>
      <c r="J4" s="34">
        <f>I4/D4</f>
        <v>0.84414786398452268</v>
      </c>
      <c r="K4" s="44">
        <v>4739735134.8500004</v>
      </c>
      <c r="L4" s="45">
        <f>+K4/D4</f>
        <v>0.79143330548158974</v>
      </c>
      <c r="M4" s="46"/>
    </row>
    <row r="5" spans="1:15 16382:16382" s="47" customFormat="1" ht="34.5" x14ac:dyDescent="0.25">
      <c r="A5" s="41" t="s">
        <v>65</v>
      </c>
      <c r="B5" s="42" t="s">
        <v>101</v>
      </c>
      <c r="C5" s="42" t="s">
        <v>102</v>
      </c>
      <c r="D5" s="43">
        <v>1923898812</v>
      </c>
      <c r="E5" s="43">
        <v>1921891622</v>
      </c>
      <c r="F5" s="34">
        <f t="shared" ref="F5:F13" si="1">+E5/D5</f>
        <v>0.99895670708486306</v>
      </c>
      <c r="G5" s="44">
        <v>1921015071</v>
      </c>
      <c r="H5" s="34">
        <f t="shared" si="0"/>
        <v>0.99850109528525455</v>
      </c>
      <c r="I5" s="44">
        <v>1903000084</v>
      </c>
      <c r="J5" s="34">
        <f t="shared" ref="J5:J13" si="2">I5/D5</f>
        <v>0.98913730396336452</v>
      </c>
      <c r="K5" s="44">
        <v>1892909959.5</v>
      </c>
      <c r="L5" s="45">
        <f t="shared" ref="L5:L13" si="3">+K5/D5</f>
        <v>0.98389268068221047</v>
      </c>
      <c r="M5" s="48"/>
    </row>
    <row r="6" spans="1:15 16382:16382" s="47" customFormat="1" ht="46" x14ac:dyDescent="0.25">
      <c r="A6" s="41" t="s">
        <v>68</v>
      </c>
      <c r="B6" s="42" t="s">
        <v>70</v>
      </c>
      <c r="C6" s="42" t="s">
        <v>102</v>
      </c>
      <c r="D6" s="43">
        <v>1979265919</v>
      </c>
      <c r="E6" s="44">
        <v>1978327761</v>
      </c>
      <c r="F6" s="34">
        <f t="shared" si="1"/>
        <v>0.9995260070963714</v>
      </c>
      <c r="G6" s="44">
        <v>1962932128</v>
      </c>
      <c r="H6" s="34">
        <f t="shared" si="0"/>
        <v>0.99174755102727563</v>
      </c>
      <c r="I6" s="44">
        <v>1931911965</v>
      </c>
      <c r="J6" s="34">
        <f t="shared" si="2"/>
        <v>0.97607499146758159</v>
      </c>
      <c r="K6" s="44">
        <v>1931911965</v>
      </c>
      <c r="L6" s="45">
        <f t="shared" si="3"/>
        <v>0.97607499146758159</v>
      </c>
      <c r="M6" s="48"/>
    </row>
    <row r="7" spans="1:15 16382:16382" s="47" customFormat="1" ht="34.5" x14ac:dyDescent="0.25">
      <c r="A7" s="41" t="s">
        <v>71</v>
      </c>
      <c r="B7" s="42" t="s">
        <v>73</v>
      </c>
      <c r="C7" s="42" t="s">
        <v>100</v>
      </c>
      <c r="D7" s="43">
        <v>1950200000</v>
      </c>
      <c r="E7" s="44">
        <v>1614170430.53</v>
      </c>
      <c r="F7" s="34">
        <f t="shared" si="1"/>
        <v>0.82769481618808327</v>
      </c>
      <c r="G7" s="44">
        <v>1569627809.53</v>
      </c>
      <c r="H7" s="34">
        <f t="shared" si="0"/>
        <v>0.80485478901138341</v>
      </c>
      <c r="I7" s="44">
        <v>1485611627.53</v>
      </c>
      <c r="J7" s="34">
        <f>I7/D7</f>
        <v>0.76177398601681878</v>
      </c>
      <c r="K7" s="44">
        <v>1456214952.53</v>
      </c>
      <c r="L7" s="45">
        <f t="shared" si="3"/>
        <v>0.74670031408573478</v>
      </c>
      <c r="M7" s="48"/>
    </row>
    <row r="8" spans="1:15 16382:16382" s="47" customFormat="1" ht="34.5" x14ac:dyDescent="0.25">
      <c r="A8" s="41" t="s">
        <v>74</v>
      </c>
      <c r="B8" s="42" t="s">
        <v>76</v>
      </c>
      <c r="C8" s="42" t="s">
        <v>103</v>
      </c>
      <c r="D8" s="43">
        <v>3230772250</v>
      </c>
      <c r="E8" s="44">
        <v>2994550017</v>
      </c>
      <c r="F8" s="34">
        <f t="shared" si="1"/>
        <v>0.92688366287657697</v>
      </c>
      <c r="G8" s="44">
        <v>2846845080</v>
      </c>
      <c r="H8" s="34">
        <f>+G8/D8</f>
        <v>0.88116551081556427</v>
      </c>
      <c r="I8" s="44">
        <v>2820003835</v>
      </c>
      <c r="J8" s="34">
        <f t="shared" si="2"/>
        <v>0.87285751417482305</v>
      </c>
      <c r="K8" s="44">
        <v>2516906988</v>
      </c>
      <c r="L8" s="45">
        <f t="shared" si="3"/>
        <v>0.7790419111096426</v>
      </c>
      <c r="M8" s="48"/>
    </row>
    <row r="9" spans="1:15 16382:16382" s="47" customFormat="1" ht="23" x14ac:dyDescent="0.25">
      <c r="A9" s="41" t="s">
        <v>77</v>
      </c>
      <c r="B9" s="42" t="s">
        <v>79</v>
      </c>
      <c r="C9" s="42" t="s">
        <v>104</v>
      </c>
      <c r="D9" s="43">
        <v>2820000000</v>
      </c>
      <c r="E9" s="44">
        <v>2710917025</v>
      </c>
      <c r="F9" s="34">
        <f t="shared" si="1"/>
        <v>0.96131809397163126</v>
      </c>
      <c r="G9" s="51">
        <v>2611547732.5</v>
      </c>
      <c r="H9" s="34">
        <f t="shared" si="0"/>
        <v>0.92608075620567376</v>
      </c>
      <c r="I9" s="44">
        <v>2234924239.5</v>
      </c>
      <c r="J9" s="34">
        <f t="shared" si="2"/>
        <v>0.79252632606382978</v>
      </c>
      <c r="K9" s="44">
        <v>1933738570.5</v>
      </c>
      <c r="L9" s="45">
        <f t="shared" si="3"/>
        <v>0.68572289734042557</v>
      </c>
      <c r="M9" s="48"/>
      <c r="N9" s="49"/>
    </row>
    <row r="10" spans="1:15 16382:16382" s="47" customFormat="1" ht="34.5" x14ac:dyDescent="0.25">
      <c r="A10" s="41" t="s">
        <v>80</v>
      </c>
      <c r="B10" s="42" t="s">
        <v>81</v>
      </c>
      <c r="C10" s="42" t="s">
        <v>105</v>
      </c>
      <c r="D10" s="43">
        <v>4680722565</v>
      </c>
      <c r="E10" s="44">
        <v>4589737098.6999998</v>
      </c>
      <c r="F10" s="34">
        <f t="shared" si="1"/>
        <v>0.98056166221421837</v>
      </c>
      <c r="G10" s="44">
        <v>4432024207.6599998</v>
      </c>
      <c r="H10" s="34">
        <f t="shared" si="0"/>
        <v>0.94686752870173574</v>
      </c>
      <c r="I10" s="44">
        <v>4108947731.6599998</v>
      </c>
      <c r="J10" s="34">
        <f t="shared" si="2"/>
        <v>0.87784475037776566</v>
      </c>
      <c r="K10" s="44">
        <v>2783834257.0599999</v>
      </c>
      <c r="L10" s="45">
        <f t="shared" si="3"/>
        <v>0.59474455458566577</v>
      </c>
      <c r="M10" s="48"/>
      <c r="XFB10" s="49">
        <f>SUM(D10:XFA10)</f>
        <v>20595265863.480022</v>
      </c>
    </row>
    <row r="11" spans="1:15 16382:16382" s="47" customFormat="1" ht="23" x14ac:dyDescent="0.25">
      <c r="A11" s="41" t="s">
        <v>82</v>
      </c>
      <c r="B11" s="42" t="s">
        <v>83</v>
      </c>
      <c r="C11" s="42" t="s">
        <v>105</v>
      </c>
      <c r="D11" s="43">
        <v>856397372</v>
      </c>
      <c r="E11" s="44">
        <v>856397169</v>
      </c>
      <c r="F11" s="34">
        <f t="shared" si="1"/>
        <v>0.99999976296050563</v>
      </c>
      <c r="G11" s="44">
        <v>854335169</v>
      </c>
      <c r="H11" s="34">
        <f t="shared" si="0"/>
        <v>0.99759200218563959</v>
      </c>
      <c r="I11" s="44">
        <v>841961429</v>
      </c>
      <c r="J11" s="34">
        <f t="shared" si="2"/>
        <v>0.98314340576934889</v>
      </c>
      <c r="K11" s="44">
        <v>841961429</v>
      </c>
      <c r="L11" s="45">
        <f t="shared" si="3"/>
        <v>0.98314340576934889</v>
      </c>
      <c r="M11" s="48"/>
    </row>
    <row r="12" spans="1:15 16382:16382" s="47" customFormat="1" ht="28.5" customHeight="1" x14ac:dyDescent="0.25">
      <c r="A12" s="41" t="s">
        <v>113</v>
      </c>
      <c r="B12" s="42" t="s">
        <v>114</v>
      </c>
      <c r="C12" s="42" t="s">
        <v>104</v>
      </c>
      <c r="D12" s="43">
        <v>26859000000</v>
      </c>
      <c r="E12" s="44">
        <v>26818730000</v>
      </c>
      <c r="F12" s="34">
        <f t="shared" si="1"/>
        <v>0.9985006887821587</v>
      </c>
      <c r="G12" s="44">
        <v>25124022446</v>
      </c>
      <c r="H12" s="34">
        <f t="shared" si="0"/>
        <v>0.93540423865371014</v>
      </c>
      <c r="I12" s="44">
        <v>25110392946</v>
      </c>
      <c r="J12" s="34">
        <f t="shared" si="2"/>
        <v>0.93489679236010281</v>
      </c>
      <c r="K12" s="44">
        <v>25110392946</v>
      </c>
      <c r="L12" s="45">
        <f t="shared" si="3"/>
        <v>0.93489679236010281</v>
      </c>
      <c r="M12" s="48"/>
    </row>
    <row r="13" spans="1:15 16382:16382" s="17" customFormat="1" ht="12" thickBot="1" x14ac:dyDescent="0.3">
      <c r="A13" s="60"/>
      <c r="B13" s="61"/>
      <c r="C13" s="20"/>
      <c r="D13" s="15">
        <f>SUM(D4:D12)</f>
        <v>50289056103</v>
      </c>
      <c r="E13" s="15">
        <f>SUM(E4:E12)</f>
        <v>49116875719.729996</v>
      </c>
      <c r="F13" s="16">
        <f t="shared" si="1"/>
        <v>0.97669114367807597</v>
      </c>
      <c r="G13" s="15">
        <f>SUM(G4:G12)</f>
        <v>46532331785.989998</v>
      </c>
      <c r="H13" s="16">
        <f t="shared" si="0"/>
        <v>0.92529737863212957</v>
      </c>
      <c r="I13" s="15">
        <f>SUM(I4:I12)</f>
        <v>45492185897.540001</v>
      </c>
      <c r="J13" s="16">
        <f t="shared" si="2"/>
        <v>0.90461403380418903</v>
      </c>
      <c r="K13" s="15">
        <f>SUM(K4:K12)</f>
        <v>43207606202.440002</v>
      </c>
      <c r="L13" s="16">
        <f t="shared" si="3"/>
        <v>0.85918507028535074</v>
      </c>
    </row>
  </sheetData>
  <mergeCells count="3">
    <mergeCell ref="A3:B3"/>
    <mergeCell ref="A13:B13"/>
    <mergeCell ref="A2:L2"/>
  </mergeCells>
  <conditionalFormatting sqref="F3 H3">
    <cfRule type="cellIs" dxfId="11" priority="31" operator="between">
      <formula>0.971</formula>
      <formula>1</formula>
    </cfRule>
    <cfRule type="cellIs" dxfId="10" priority="32" operator="between">
      <formula>0.951</formula>
      <formula>0.97</formula>
    </cfRule>
    <cfRule type="cellIs" dxfId="9" priority="33" operator="between">
      <formula>0.01</formula>
      <formula>0.95</formula>
    </cfRule>
  </conditionalFormatting>
  <conditionalFormatting sqref="L3">
    <cfRule type="cellIs" dxfId="8" priority="28" operator="between">
      <formula>0.971</formula>
      <formula>1</formula>
    </cfRule>
    <cfRule type="cellIs" dxfId="7" priority="29" operator="between">
      <formula>0.951</formula>
      <formula>0.97</formula>
    </cfRule>
    <cfRule type="cellIs" dxfId="6" priority="30" operator="between">
      <formula>0.01</formula>
      <formula>0.95</formula>
    </cfRule>
  </conditionalFormatting>
  <conditionalFormatting sqref="J3">
    <cfRule type="cellIs" dxfId="5" priority="1" operator="between">
      <formula>0.971</formula>
      <formula>1</formula>
    </cfRule>
    <cfRule type="cellIs" dxfId="4" priority="2" operator="between">
      <formula>0.951</formula>
      <formula>0.97</formula>
    </cfRule>
    <cfRule type="cellIs" dxfId="3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  <colBreaks count="1" manualBreakCount="1">
    <brk id="13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0"/>
  <sheetViews>
    <sheetView workbookViewId="0">
      <pane ySplit="4" topLeftCell="A5" activePane="bottomLeft" state="frozen"/>
      <selection activeCell="C1" sqref="C1"/>
      <selection pane="bottomLeft" activeCell="I2" sqref="I2"/>
    </sheetView>
  </sheetViews>
  <sheetFormatPr baseColWidth="10" defaultColWidth="11.453125" defaultRowHeight="14.5" x14ac:dyDescent="0.35"/>
  <cols>
    <col min="1" max="1" width="13.453125" style="53" customWidth="1"/>
    <col min="2" max="2" width="27" style="53" customWidth="1"/>
    <col min="3" max="3" width="21.54296875" style="53" customWidth="1"/>
    <col min="4" max="11" width="5.453125" style="53" customWidth="1"/>
    <col min="12" max="12" width="7" style="53" customWidth="1"/>
    <col min="13" max="13" width="9.54296875" style="53" customWidth="1"/>
    <col min="14" max="14" width="8" style="53" customWidth="1"/>
    <col min="15" max="15" width="9.54296875" style="53" customWidth="1"/>
    <col min="16" max="16" width="27.54296875" style="53" customWidth="1"/>
    <col min="17" max="27" width="18.81640625" style="53" customWidth="1"/>
    <col min="28" max="28" width="0" style="53" hidden="1" customWidth="1"/>
    <col min="29" max="29" width="6.453125" style="53" customWidth="1"/>
    <col min="30" max="16384" width="11.453125" style="53"/>
  </cols>
  <sheetData>
    <row r="1" spans="1:27" x14ac:dyDescent="0.35">
      <c r="A1" s="69" t="s">
        <v>0</v>
      </c>
      <c r="B1" s="69">
        <v>2022</v>
      </c>
      <c r="C1" s="70" t="s">
        <v>1</v>
      </c>
      <c r="D1" s="70" t="s">
        <v>1</v>
      </c>
      <c r="E1" s="70" t="s">
        <v>1</v>
      </c>
      <c r="F1" s="70" t="s">
        <v>1</v>
      </c>
      <c r="G1" s="70" t="s">
        <v>1</v>
      </c>
      <c r="H1" s="70" t="s">
        <v>1</v>
      </c>
      <c r="I1" s="70" t="s">
        <v>1</v>
      </c>
      <c r="J1" s="70" t="s">
        <v>1</v>
      </c>
      <c r="K1" s="70" t="s">
        <v>1</v>
      </c>
      <c r="L1" s="70" t="s">
        <v>1</v>
      </c>
      <c r="M1" s="70" t="s">
        <v>1</v>
      </c>
      <c r="N1" s="70" t="s">
        <v>1</v>
      </c>
      <c r="O1" s="70" t="s">
        <v>1</v>
      </c>
      <c r="P1" s="70" t="s">
        <v>1</v>
      </c>
      <c r="Q1" s="70" t="s">
        <v>1</v>
      </c>
      <c r="R1" s="70" t="s">
        <v>1</v>
      </c>
      <c r="S1" s="70" t="s">
        <v>1</v>
      </c>
      <c r="T1" s="70" t="s">
        <v>1</v>
      </c>
      <c r="U1" s="70" t="s">
        <v>1</v>
      </c>
      <c r="V1" s="70" t="s">
        <v>1</v>
      </c>
      <c r="W1" s="70" t="s">
        <v>1</v>
      </c>
      <c r="X1" s="70" t="s">
        <v>1</v>
      </c>
      <c r="Y1" s="70" t="s">
        <v>1</v>
      </c>
      <c r="Z1" s="70" t="s">
        <v>1</v>
      </c>
      <c r="AA1" s="70" t="s">
        <v>1</v>
      </c>
    </row>
    <row r="2" spans="1:27" x14ac:dyDescent="0.35">
      <c r="A2" s="69" t="s">
        <v>110</v>
      </c>
      <c r="B2" s="69" t="s">
        <v>111</v>
      </c>
      <c r="C2" s="70" t="s">
        <v>1</v>
      </c>
      <c r="D2" s="70" t="s">
        <v>1</v>
      </c>
      <c r="E2" s="70" t="s">
        <v>1</v>
      </c>
      <c r="F2" s="70" t="s">
        <v>1</v>
      </c>
      <c r="G2" s="70" t="s">
        <v>1</v>
      </c>
      <c r="H2" s="70" t="s">
        <v>1</v>
      </c>
      <c r="I2" s="70" t="s">
        <v>1</v>
      </c>
      <c r="J2" s="70" t="s">
        <v>1</v>
      </c>
      <c r="K2" s="70" t="s">
        <v>1</v>
      </c>
      <c r="L2" s="70" t="s">
        <v>1</v>
      </c>
      <c r="M2" s="70" t="s">
        <v>1</v>
      </c>
      <c r="N2" s="70" t="s">
        <v>1</v>
      </c>
      <c r="O2" s="70" t="s">
        <v>1</v>
      </c>
      <c r="P2" s="70" t="s">
        <v>1</v>
      </c>
      <c r="Q2" s="70" t="s">
        <v>1</v>
      </c>
      <c r="R2" s="70" t="s">
        <v>1</v>
      </c>
      <c r="S2" s="70" t="s">
        <v>1</v>
      </c>
      <c r="T2" s="70" t="s">
        <v>1</v>
      </c>
      <c r="U2" s="70" t="s">
        <v>1</v>
      </c>
      <c r="V2" s="70" t="s">
        <v>1</v>
      </c>
      <c r="W2" s="70" t="s">
        <v>1</v>
      </c>
      <c r="X2" s="70" t="s">
        <v>1</v>
      </c>
      <c r="Y2" s="70" t="s">
        <v>1</v>
      </c>
      <c r="Z2" s="70" t="s">
        <v>1</v>
      </c>
      <c r="AA2" s="70" t="s">
        <v>1</v>
      </c>
    </row>
    <row r="3" spans="1:27" x14ac:dyDescent="0.35">
      <c r="A3" s="69" t="s">
        <v>112</v>
      </c>
      <c r="B3" s="69" t="s">
        <v>131</v>
      </c>
      <c r="C3" s="70" t="s">
        <v>1</v>
      </c>
      <c r="D3" s="70" t="s">
        <v>1</v>
      </c>
      <c r="E3" s="70" t="s">
        <v>1</v>
      </c>
      <c r="F3" s="70" t="s">
        <v>1</v>
      </c>
      <c r="G3" s="70" t="s">
        <v>1</v>
      </c>
      <c r="H3" s="70" t="s">
        <v>1</v>
      </c>
      <c r="I3" s="70" t="s">
        <v>1</v>
      </c>
      <c r="J3" s="70" t="s">
        <v>1</v>
      </c>
      <c r="K3" s="70" t="s">
        <v>1</v>
      </c>
      <c r="L3" s="70" t="s">
        <v>1</v>
      </c>
      <c r="M3" s="70" t="s">
        <v>1</v>
      </c>
      <c r="N3" s="70" t="s">
        <v>1</v>
      </c>
      <c r="O3" s="70" t="s">
        <v>1</v>
      </c>
      <c r="P3" s="70" t="s">
        <v>1</v>
      </c>
      <c r="Q3" s="70" t="s">
        <v>1</v>
      </c>
      <c r="R3" s="70" t="s">
        <v>1</v>
      </c>
      <c r="S3" s="70" t="s">
        <v>1</v>
      </c>
      <c r="T3" s="70" t="s">
        <v>1</v>
      </c>
      <c r="U3" s="70" t="s">
        <v>1</v>
      </c>
      <c r="V3" s="70" t="s">
        <v>1</v>
      </c>
      <c r="W3" s="70" t="s">
        <v>1</v>
      </c>
      <c r="X3" s="70" t="s">
        <v>1</v>
      </c>
      <c r="Y3" s="70" t="s">
        <v>1</v>
      </c>
      <c r="Z3" s="70" t="s">
        <v>1</v>
      </c>
      <c r="AA3" s="70" t="s">
        <v>1</v>
      </c>
    </row>
    <row r="4" spans="1:27" ht="23" x14ac:dyDescent="0.35">
      <c r="A4" s="69" t="s">
        <v>2</v>
      </c>
      <c r="B4" s="69" t="s">
        <v>3</v>
      </c>
      <c r="C4" s="69" t="s">
        <v>4</v>
      </c>
      <c r="D4" s="69" t="s">
        <v>5</v>
      </c>
      <c r="E4" s="69" t="s">
        <v>6</v>
      </c>
      <c r="F4" s="69" t="s">
        <v>7</v>
      </c>
      <c r="G4" s="69" t="s">
        <v>8</v>
      </c>
      <c r="H4" s="69" t="s">
        <v>9</v>
      </c>
      <c r="I4" s="69" t="s">
        <v>10</v>
      </c>
      <c r="J4" s="69" t="s">
        <v>11</v>
      </c>
      <c r="K4" s="69" t="s">
        <v>12</v>
      </c>
      <c r="L4" s="69" t="s">
        <v>13</v>
      </c>
      <c r="M4" s="69" t="s">
        <v>14</v>
      </c>
      <c r="N4" s="69" t="s">
        <v>15</v>
      </c>
      <c r="O4" s="69" t="s">
        <v>16</v>
      </c>
      <c r="P4" s="69" t="s">
        <v>17</v>
      </c>
      <c r="Q4" s="69" t="s">
        <v>18</v>
      </c>
      <c r="R4" s="69" t="s">
        <v>19</v>
      </c>
      <c r="S4" s="69" t="s">
        <v>20</v>
      </c>
      <c r="T4" s="69" t="s">
        <v>21</v>
      </c>
      <c r="U4" s="69" t="s">
        <v>22</v>
      </c>
      <c r="V4" s="69" t="s">
        <v>23</v>
      </c>
      <c r="W4" s="69" t="s">
        <v>24</v>
      </c>
      <c r="X4" s="69" t="s">
        <v>25</v>
      </c>
      <c r="Y4" s="69" t="s">
        <v>26</v>
      </c>
      <c r="Z4" s="69" t="s">
        <v>27</v>
      </c>
      <c r="AA4" s="69" t="s">
        <v>28</v>
      </c>
    </row>
    <row r="5" spans="1:27" ht="21" x14ac:dyDescent="0.35">
      <c r="A5" s="71" t="s">
        <v>29</v>
      </c>
      <c r="B5" s="72" t="s">
        <v>115</v>
      </c>
      <c r="C5" s="73" t="s">
        <v>30</v>
      </c>
      <c r="D5" s="71" t="s">
        <v>31</v>
      </c>
      <c r="E5" s="71" t="s">
        <v>32</v>
      </c>
      <c r="F5" s="71" t="s">
        <v>32</v>
      </c>
      <c r="G5" s="71" t="s">
        <v>32</v>
      </c>
      <c r="H5" s="71"/>
      <c r="I5" s="71"/>
      <c r="J5" s="71"/>
      <c r="K5" s="71"/>
      <c r="L5" s="71"/>
      <c r="M5" s="71" t="s">
        <v>33</v>
      </c>
      <c r="N5" s="71" t="s">
        <v>34</v>
      </c>
      <c r="O5" s="71" t="s">
        <v>35</v>
      </c>
      <c r="P5" s="72" t="s">
        <v>36</v>
      </c>
      <c r="Q5" s="68">
        <v>372000000</v>
      </c>
      <c r="R5" s="68">
        <v>0</v>
      </c>
      <c r="S5" s="68">
        <v>0</v>
      </c>
      <c r="T5" s="68">
        <v>372000000</v>
      </c>
      <c r="U5" s="68">
        <v>0</v>
      </c>
      <c r="V5" s="68">
        <v>372000000</v>
      </c>
      <c r="W5" s="68">
        <v>0</v>
      </c>
      <c r="X5" s="68">
        <v>372000000</v>
      </c>
      <c r="Y5" s="68">
        <v>372000000</v>
      </c>
      <c r="Z5" s="68">
        <v>372000000</v>
      </c>
      <c r="AA5" s="68">
        <v>372000000</v>
      </c>
    </row>
    <row r="6" spans="1:27" ht="21" x14ac:dyDescent="0.35">
      <c r="A6" s="71" t="s">
        <v>29</v>
      </c>
      <c r="B6" s="72" t="s">
        <v>115</v>
      </c>
      <c r="C6" s="73" t="s">
        <v>30</v>
      </c>
      <c r="D6" s="71" t="s">
        <v>31</v>
      </c>
      <c r="E6" s="71" t="s">
        <v>32</v>
      </c>
      <c r="F6" s="71" t="s">
        <v>32</v>
      </c>
      <c r="G6" s="71" t="s">
        <v>32</v>
      </c>
      <c r="H6" s="71"/>
      <c r="I6" s="71"/>
      <c r="J6" s="71"/>
      <c r="K6" s="71"/>
      <c r="L6" s="71"/>
      <c r="M6" s="71" t="s">
        <v>33</v>
      </c>
      <c r="N6" s="71" t="s">
        <v>37</v>
      </c>
      <c r="O6" s="71" t="s">
        <v>35</v>
      </c>
      <c r="P6" s="72" t="s">
        <v>36</v>
      </c>
      <c r="Q6" s="68">
        <v>8292000000</v>
      </c>
      <c r="R6" s="68">
        <v>350000000</v>
      </c>
      <c r="S6" s="68">
        <v>0</v>
      </c>
      <c r="T6" s="68">
        <v>8642000000</v>
      </c>
      <c r="U6" s="68">
        <v>0</v>
      </c>
      <c r="V6" s="68">
        <v>8502793526</v>
      </c>
      <c r="W6" s="68">
        <v>139206474</v>
      </c>
      <c r="X6" s="68">
        <v>8458835879</v>
      </c>
      <c r="Y6" s="68">
        <v>8458835879</v>
      </c>
      <c r="Z6" s="68">
        <v>8458835879</v>
      </c>
      <c r="AA6" s="68">
        <v>8458835879</v>
      </c>
    </row>
    <row r="7" spans="1:27" ht="21" x14ac:dyDescent="0.35">
      <c r="A7" s="71" t="s">
        <v>29</v>
      </c>
      <c r="B7" s="72" t="s">
        <v>115</v>
      </c>
      <c r="C7" s="73" t="s">
        <v>38</v>
      </c>
      <c r="D7" s="71" t="s">
        <v>31</v>
      </c>
      <c r="E7" s="71" t="s">
        <v>32</v>
      </c>
      <c r="F7" s="71" t="s">
        <v>32</v>
      </c>
      <c r="G7" s="71" t="s">
        <v>39</v>
      </c>
      <c r="H7" s="71"/>
      <c r="I7" s="71"/>
      <c r="J7" s="71"/>
      <c r="K7" s="71"/>
      <c r="L7" s="71"/>
      <c r="M7" s="71" t="s">
        <v>33</v>
      </c>
      <c r="N7" s="71" t="s">
        <v>34</v>
      </c>
      <c r="O7" s="71" t="s">
        <v>35</v>
      </c>
      <c r="P7" s="72" t="s">
        <v>40</v>
      </c>
      <c r="Q7" s="68">
        <v>1438000000</v>
      </c>
      <c r="R7" s="68">
        <v>0</v>
      </c>
      <c r="S7" s="68">
        <v>0</v>
      </c>
      <c r="T7" s="68">
        <v>1438000000</v>
      </c>
      <c r="U7" s="68">
        <v>0</v>
      </c>
      <c r="V7" s="68">
        <v>1438000000</v>
      </c>
      <c r="W7" s="68">
        <v>0</v>
      </c>
      <c r="X7" s="68">
        <v>1438000000</v>
      </c>
      <c r="Y7" s="68">
        <v>1438000000</v>
      </c>
      <c r="Z7" s="68">
        <v>1438000000</v>
      </c>
      <c r="AA7" s="68">
        <v>1438000000</v>
      </c>
    </row>
    <row r="8" spans="1:27" ht="21" x14ac:dyDescent="0.35">
      <c r="A8" s="71" t="s">
        <v>29</v>
      </c>
      <c r="B8" s="72" t="s">
        <v>115</v>
      </c>
      <c r="C8" s="73" t="s">
        <v>38</v>
      </c>
      <c r="D8" s="71" t="s">
        <v>31</v>
      </c>
      <c r="E8" s="71" t="s">
        <v>32</v>
      </c>
      <c r="F8" s="71" t="s">
        <v>32</v>
      </c>
      <c r="G8" s="71" t="s">
        <v>39</v>
      </c>
      <c r="H8" s="71"/>
      <c r="I8" s="71"/>
      <c r="J8" s="71"/>
      <c r="K8" s="71"/>
      <c r="L8" s="71"/>
      <c r="M8" s="71" t="s">
        <v>33</v>
      </c>
      <c r="N8" s="71" t="s">
        <v>37</v>
      </c>
      <c r="O8" s="71" t="s">
        <v>35</v>
      </c>
      <c r="P8" s="72" t="s">
        <v>40</v>
      </c>
      <c r="Q8" s="68">
        <v>1758000000</v>
      </c>
      <c r="R8" s="68">
        <v>70000000</v>
      </c>
      <c r="S8" s="68">
        <v>0</v>
      </c>
      <c r="T8" s="68">
        <v>1828000000</v>
      </c>
      <c r="U8" s="68">
        <v>0</v>
      </c>
      <c r="V8" s="68">
        <v>1809278350</v>
      </c>
      <c r="W8" s="68">
        <v>18721650</v>
      </c>
      <c r="X8" s="68">
        <v>1804267820</v>
      </c>
      <c r="Y8" s="68">
        <v>1804267820</v>
      </c>
      <c r="Z8" s="68">
        <v>1804267820</v>
      </c>
      <c r="AA8" s="68">
        <v>1804267820</v>
      </c>
    </row>
    <row r="9" spans="1:27" ht="21" x14ac:dyDescent="0.35">
      <c r="A9" s="71" t="s">
        <v>29</v>
      </c>
      <c r="B9" s="72" t="s">
        <v>115</v>
      </c>
      <c r="C9" s="73" t="s">
        <v>41</v>
      </c>
      <c r="D9" s="71" t="s">
        <v>31</v>
      </c>
      <c r="E9" s="71" t="s">
        <v>32</v>
      </c>
      <c r="F9" s="71" t="s">
        <v>32</v>
      </c>
      <c r="G9" s="71" t="s">
        <v>42</v>
      </c>
      <c r="H9" s="71"/>
      <c r="I9" s="71"/>
      <c r="J9" s="71"/>
      <c r="K9" s="71"/>
      <c r="L9" s="71"/>
      <c r="M9" s="71" t="s">
        <v>33</v>
      </c>
      <c r="N9" s="71" t="s">
        <v>34</v>
      </c>
      <c r="O9" s="71" t="s">
        <v>35</v>
      </c>
      <c r="P9" s="72" t="s">
        <v>43</v>
      </c>
      <c r="Q9" s="68">
        <v>805000000</v>
      </c>
      <c r="R9" s="68">
        <v>0</v>
      </c>
      <c r="S9" s="68">
        <v>0</v>
      </c>
      <c r="T9" s="68">
        <v>805000000</v>
      </c>
      <c r="U9" s="68">
        <v>0</v>
      </c>
      <c r="V9" s="68">
        <v>804770084</v>
      </c>
      <c r="W9" s="68">
        <v>229916</v>
      </c>
      <c r="X9" s="68">
        <v>733411143</v>
      </c>
      <c r="Y9" s="68">
        <v>733411143</v>
      </c>
      <c r="Z9" s="68">
        <v>733411143</v>
      </c>
      <c r="AA9" s="68">
        <v>733411143</v>
      </c>
    </row>
    <row r="10" spans="1:27" ht="21" x14ac:dyDescent="0.35">
      <c r="A10" s="71" t="s">
        <v>29</v>
      </c>
      <c r="B10" s="72" t="s">
        <v>115</v>
      </c>
      <c r="C10" s="73" t="s">
        <v>41</v>
      </c>
      <c r="D10" s="71" t="s">
        <v>31</v>
      </c>
      <c r="E10" s="71" t="s">
        <v>32</v>
      </c>
      <c r="F10" s="71" t="s">
        <v>32</v>
      </c>
      <c r="G10" s="71" t="s">
        <v>42</v>
      </c>
      <c r="H10" s="71"/>
      <c r="I10" s="71"/>
      <c r="J10" s="71"/>
      <c r="K10" s="71"/>
      <c r="L10" s="71"/>
      <c r="M10" s="71" t="s">
        <v>33</v>
      </c>
      <c r="N10" s="71" t="s">
        <v>37</v>
      </c>
      <c r="O10" s="71" t="s">
        <v>35</v>
      </c>
      <c r="P10" s="72" t="s">
        <v>43</v>
      </c>
      <c r="Q10" s="68">
        <v>675000000</v>
      </c>
      <c r="R10" s="68">
        <v>0</v>
      </c>
      <c r="S10" s="68">
        <v>0</v>
      </c>
      <c r="T10" s="68">
        <v>675000000</v>
      </c>
      <c r="U10" s="68">
        <v>0</v>
      </c>
      <c r="V10" s="68">
        <v>674227888</v>
      </c>
      <c r="W10" s="68">
        <v>772112</v>
      </c>
      <c r="X10" s="68">
        <v>674226907</v>
      </c>
      <c r="Y10" s="68">
        <v>674226907</v>
      </c>
      <c r="Z10" s="68">
        <v>674226907</v>
      </c>
      <c r="AA10" s="68">
        <v>674226907</v>
      </c>
    </row>
    <row r="11" spans="1:27" ht="31.5" x14ac:dyDescent="0.35">
      <c r="A11" s="71" t="s">
        <v>29</v>
      </c>
      <c r="B11" s="72" t="s">
        <v>115</v>
      </c>
      <c r="C11" s="73" t="s">
        <v>44</v>
      </c>
      <c r="D11" s="71" t="s">
        <v>31</v>
      </c>
      <c r="E11" s="71" t="s">
        <v>32</v>
      </c>
      <c r="F11" s="71" t="s">
        <v>32</v>
      </c>
      <c r="G11" s="71" t="s">
        <v>45</v>
      </c>
      <c r="H11" s="71"/>
      <c r="I11" s="71"/>
      <c r="J11" s="71"/>
      <c r="K11" s="71"/>
      <c r="L11" s="71"/>
      <c r="M11" s="71" t="s">
        <v>33</v>
      </c>
      <c r="N11" s="71" t="s">
        <v>37</v>
      </c>
      <c r="O11" s="71" t="s">
        <v>35</v>
      </c>
      <c r="P11" s="72" t="s">
        <v>46</v>
      </c>
      <c r="Q11" s="68">
        <v>622000000</v>
      </c>
      <c r="R11" s="68">
        <v>0</v>
      </c>
      <c r="S11" s="68">
        <v>420000000</v>
      </c>
      <c r="T11" s="68">
        <v>202000000</v>
      </c>
      <c r="U11" s="68">
        <v>202000000</v>
      </c>
      <c r="V11" s="68">
        <v>0</v>
      </c>
      <c r="W11" s="68">
        <v>0</v>
      </c>
      <c r="X11" s="68">
        <v>0</v>
      </c>
      <c r="Y11" s="68">
        <v>0</v>
      </c>
      <c r="Z11" s="68">
        <v>0</v>
      </c>
      <c r="AA11" s="68">
        <v>0</v>
      </c>
    </row>
    <row r="12" spans="1:27" ht="21" x14ac:dyDescent="0.35">
      <c r="A12" s="71" t="s">
        <v>29</v>
      </c>
      <c r="B12" s="72" t="s">
        <v>115</v>
      </c>
      <c r="C12" s="73" t="s">
        <v>116</v>
      </c>
      <c r="D12" s="71" t="s">
        <v>31</v>
      </c>
      <c r="E12" s="71" t="s">
        <v>39</v>
      </c>
      <c r="F12" s="71"/>
      <c r="G12" s="71"/>
      <c r="H12" s="71"/>
      <c r="I12" s="71"/>
      <c r="J12" s="71"/>
      <c r="K12" s="71"/>
      <c r="L12" s="71"/>
      <c r="M12" s="71" t="s">
        <v>33</v>
      </c>
      <c r="N12" s="71" t="s">
        <v>37</v>
      </c>
      <c r="O12" s="71" t="s">
        <v>35</v>
      </c>
      <c r="P12" s="72" t="s">
        <v>117</v>
      </c>
      <c r="Q12" s="68">
        <v>2842000000</v>
      </c>
      <c r="R12" s="68">
        <v>0</v>
      </c>
      <c r="S12" s="68">
        <v>0</v>
      </c>
      <c r="T12" s="68">
        <v>2842000000</v>
      </c>
      <c r="U12" s="68">
        <v>0</v>
      </c>
      <c r="V12" s="68">
        <v>2762087903.8699999</v>
      </c>
      <c r="W12" s="68">
        <v>79912096.129999995</v>
      </c>
      <c r="X12" s="68">
        <v>2699653336.6100001</v>
      </c>
      <c r="Y12" s="68">
        <v>2621551951.7199998</v>
      </c>
      <c r="Z12" s="68">
        <v>2565098135.8299999</v>
      </c>
      <c r="AA12" s="68">
        <v>2565098135.8299999</v>
      </c>
    </row>
    <row r="13" spans="1:27" ht="31.5" x14ac:dyDescent="0.35">
      <c r="A13" s="71" t="s">
        <v>29</v>
      </c>
      <c r="B13" s="72" t="s">
        <v>115</v>
      </c>
      <c r="C13" s="73" t="s">
        <v>47</v>
      </c>
      <c r="D13" s="71" t="s">
        <v>31</v>
      </c>
      <c r="E13" s="71" t="s">
        <v>42</v>
      </c>
      <c r="F13" s="71" t="s">
        <v>42</v>
      </c>
      <c r="G13" s="71" t="s">
        <v>32</v>
      </c>
      <c r="H13" s="71" t="s">
        <v>48</v>
      </c>
      <c r="I13" s="71"/>
      <c r="J13" s="71"/>
      <c r="K13" s="71"/>
      <c r="L13" s="71"/>
      <c r="M13" s="71" t="s">
        <v>33</v>
      </c>
      <c r="N13" s="71" t="s">
        <v>34</v>
      </c>
      <c r="O13" s="71" t="s">
        <v>35</v>
      </c>
      <c r="P13" s="72" t="s">
        <v>49</v>
      </c>
      <c r="Q13" s="68">
        <v>926000000</v>
      </c>
      <c r="R13" s="68">
        <v>0</v>
      </c>
      <c r="S13" s="68">
        <v>0</v>
      </c>
      <c r="T13" s="68">
        <v>926000000</v>
      </c>
      <c r="U13" s="68">
        <v>926000000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</row>
    <row r="14" spans="1:27" ht="31.5" x14ac:dyDescent="0.35">
      <c r="A14" s="71" t="s">
        <v>29</v>
      </c>
      <c r="B14" s="72" t="s">
        <v>115</v>
      </c>
      <c r="C14" s="73" t="s">
        <v>50</v>
      </c>
      <c r="D14" s="71" t="s">
        <v>31</v>
      </c>
      <c r="E14" s="71" t="s">
        <v>42</v>
      </c>
      <c r="F14" s="71" t="s">
        <v>45</v>
      </c>
      <c r="G14" s="71" t="s">
        <v>39</v>
      </c>
      <c r="H14" s="71" t="s">
        <v>51</v>
      </c>
      <c r="I14" s="71"/>
      <c r="J14" s="71"/>
      <c r="K14" s="71"/>
      <c r="L14" s="71"/>
      <c r="M14" s="71" t="s">
        <v>33</v>
      </c>
      <c r="N14" s="71" t="s">
        <v>37</v>
      </c>
      <c r="O14" s="71" t="s">
        <v>35</v>
      </c>
      <c r="P14" s="72" t="s">
        <v>52</v>
      </c>
      <c r="Q14" s="68">
        <v>55000000</v>
      </c>
      <c r="R14" s="68">
        <v>0</v>
      </c>
      <c r="S14" s="68">
        <v>0</v>
      </c>
      <c r="T14" s="68">
        <v>55000000</v>
      </c>
      <c r="U14" s="68">
        <v>0</v>
      </c>
      <c r="V14" s="68">
        <v>52193165</v>
      </c>
      <c r="W14" s="68">
        <v>2806835</v>
      </c>
      <c r="X14" s="68">
        <v>15244441</v>
      </c>
      <c r="Y14" s="68">
        <v>15244441</v>
      </c>
      <c r="Z14" s="68">
        <v>15244441</v>
      </c>
      <c r="AA14" s="68">
        <v>15244441</v>
      </c>
    </row>
    <row r="15" spans="1:27" ht="21" x14ac:dyDescent="0.35">
      <c r="A15" s="71" t="s">
        <v>29</v>
      </c>
      <c r="B15" s="72" t="s">
        <v>115</v>
      </c>
      <c r="C15" s="73" t="s">
        <v>118</v>
      </c>
      <c r="D15" s="71" t="s">
        <v>31</v>
      </c>
      <c r="E15" s="71" t="s">
        <v>42</v>
      </c>
      <c r="F15" s="71" t="s">
        <v>53</v>
      </c>
      <c r="G15" s="71"/>
      <c r="H15" s="71"/>
      <c r="I15" s="71"/>
      <c r="J15" s="71"/>
      <c r="K15" s="71"/>
      <c r="L15" s="71"/>
      <c r="M15" s="71" t="s">
        <v>33</v>
      </c>
      <c r="N15" s="71" t="s">
        <v>34</v>
      </c>
      <c r="O15" s="71" t="s">
        <v>35</v>
      </c>
      <c r="P15" s="72" t="s">
        <v>119</v>
      </c>
      <c r="Q15" s="68">
        <v>52000000</v>
      </c>
      <c r="R15" s="68">
        <v>0</v>
      </c>
      <c r="S15" s="68">
        <v>0</v>
      </c>
      <c r="T15" s="68">
        <v>52000000</v>
      </c>
      <c r="U15" s="68">
        <v>0</v>
      </c>
      <c r="V15" s="68">
        <v>0</v>
      </c>
      <c r="W15" s="68">
        <v>52000000</v>
      </c>
      <c r="X15" s="68">
        <v>0</v>
      </c>
      <c r="Y15" s="68">
        <v>0</v>
      </c>
      <c r="Z15" s="68">
        <v>0</v>
      </c>
      <c r="AA15" s="68">
        <v>0</v>
      </c>
    </row>
    <row r="16" spans="1:27" ht="21" x14ac:dyDescent="0.35">
      <c r="A16" s="71" t="s">
        <v>29</v>
      </c>
      <c r="B16" s="72" t="s">
        <v>115</v>
      </c>
      <c r="C16" s="73" t="s">
        <v>54</v>
      </c>
      <c r="D16" s="71" t="s">
        <v>31</v>
      </c>
      <c r="E16" s="71" t="s">
        <v>55</v>
      </c>
      <c r="F16" s="71" t="s">
        <v>32</v>
      </c>
      <c r="G16" s="71"/>
      <c r="H16" s="71"/>
      <c r="I16" s="71"/>
      <c r="J16" s="71"/>
      <c r="K16" s="71"/>
      <c r="L16" s="71"/>
      <c r="M16" s="71" t="s">
        <v>33</v>
      </c>
      <c r="N16" s="71" t="s">
        <v>34</v>
      </c>
      <c r="O16" s="71" t="s">
        <v>35</v>
      </c>
      <c r="P16" s="72" t="s">
        <v>56</v>
      </c>
      <c r="Q16" s="68">
        <v>71000000</v>
      </c>
      <c r="R16" s="68">
        <v>0</v>
      </c>
      <c r="S16" s="68">
        <v>0</v>
      </c>
      <c r="T16" s="68">
        <v>71000000</v>
      </c>
      <c r="U16" s="68">
        <v>0</v>
      </c>
      <c r="V16" s="68">
        <v>67339000</v>
      </c>
      <c r="W16" s="68">
        <v>3661000</v>
      </c>
      <c r="X16" s="68">
        <v>67339000</v>
      </c>
      <c r="Y16" s="68">
        <v>67339000</v>
      </c>
      <c r="Z16" s="68">
        <v>67339000</v>
      </c>
      <c r="AA16" s="68">
        <v>67339000</v>
      </c>
    </row>
    <row r="17" spans="1:27" ht="21" x14ac:dyDescent="0.35">
      <c r="A17" s="71" t="s">
        <v>29</v>
      </c>
      <c r="B17" s="72" t="s">
        <v>115</v>
      </c>
      <c r="C17" s="73" t="s">
        <v>57</v>
      </c>
      <c r="D17" s="71" t="s">
        <v>31</v>
      </c>
      <c r="E17" s="71" t="s">
        <v>55</v>
      </c>
      <c r="F17" s="71" t="s">
        <v>45</v>
      </c>
      <c r="G17" s="71" t="s">
        <v>32</v>
      </c>
      <c r="H17" s="71"/>
      <c r="I17" s="71"/>
      <c r="J17" s="71"/>
      <c r="K17" s="71"/>
      <c r="L17" s="71"/>
      <c r="M17" s="71" t="s">
        <v>33</v>
      </c>
      <c r="N17" s="71" t="s">
        <v>34</v>
      </c>
      <c r="O17" s="71" t="s">
        <v>35</v>
      </c>
      <c r="P17" s="72" t="s">
        <v>58</v>
      </c>
      <c r="Q17" s="68">
        <v>163000000</v>
      </c>
      <c r="R17" s="68">
        <v>0</v>
      </c>
      <c r="S17" s="68">
        <v>0</v>
      </c>
      <c r="T17" s="68">
        <v>163000000</v>
      </c>
      <c r="U17" s="68">
        <v>0</v>
      </c>
      <c r="V17" s="68">
        <v>143918543</v>
      </c>
      <c r="W17" s="68">
        <v>19081457</v>
      </c>
      <c r="X17" s="68">
        <v>143918543</v>
      </c>
      <c r="Y17" s="68">
        <v>143918543</v>
      </c>
      <c r="Z17" s="68">
        <v>143918543</v>
      </c>
      <c r="AA17" s="68">
        <v>143918543</v>
      </c>
    </row>
    <row r="18" spans="1:27" ht="21" x14ac:dyDescent="0.35">
      <c r="A18" s="71" t="s">
        <v>29</v>
      </c>
      <c r="B18" s="72" t="s">
        <v>115</v>
      </c>
      <c r="C18" s="73" t="s">
        <v>120</v>
      </c>
      <c r="D18" s="71" t="s">
        <v>121</v>
      </c>
      <c r="E18" s="71" t="s">
        <v>53</v>
      </c>
      <c r="F18" s="71" t="s">
        <v>45</v>
      </c>
      <c r="G18" s="71" t="s">
        <v>32</v>
      </c>
      <c r="H18" s="71"/>
      <c r="I18" s="71"/>
      <c r="J18" s="71"/>
      <c r="K18" s="71"/>
      <c r="L18" s="71"/>
      <c r="M18" s="71" t="s">
        <v>33</v>
      </c>
      <c r="N18" s="71" t="s">
        <v>34</v>
      </c>
      <c r="O18" s="71" t="s">
        <v>35</v>
      </c>
      <c r="P18" s="72" t="s">
        <v>122</v>
      </c>
      <c r="Q18" s="68">
        <v>8861530</v>
      </c>
      <c r="R18" s="68">
        <v>0</v>
      </c>
      <c r="S18" s="68">
        <v>0</v>
      </c>
      <c r="T18" s="68">
        <v>8861530</v>
      </c>
      <c r="U18" s="68">
        <v>0</v>
      </c>
      <c r="V18" s="68">
        <v>8861530</v>
      </c>
      <c r="W18" s="68">
        <v>0</v>
      </c>
      <c r="X18" s="68">
        <v>8861530</v>
      </c>
      <c r="Y18" s="68">
        <v>8861530</v>
      </c>
      <c r="Z18" s="68">
        <v>8861530</v>
      </c>
      <c r="AA18" s="68">
        <v>8861530</v>
      </c>
    </row>
    <row r="19" spans="1:27" ht="52.5" x14ac:dyDescent="0.35">
      <c r="A19" s="71" t="s">
        <v>29</v>
      </c>
      <c r="B19" s="72" t="s">
        <v>115</v>
      </c>
      <c r="C19" s="73" t="s">
        <v>59</v>
      </c>
      <c r="D19" s="71" t="s">
        <v>60</v>
      </c>
      <c r="E19" s="71" t="s">
        <v>61</v>
      </c>
      <c r="F19" s="71" t="s">
        <v>62</v>
      </c>
      <c r="G19" s="71" t="s">
        <v>63</v>
      </c>
      <c r="H19" s="71"/>
      <c r="I19" s="71"/>
      <c r="J19" s="71"/>
      <c r="K19" s="71"/>
      <c r="L19" s="71"/>
      <c r="M19" s="71" t="s">
        <v>33</v>
      </c>
      <c r="N19" s="71" t="s">
        <v>34</v>
      </c>
      <c r="O19" s="71" t="s">
        <v>35</v>
      </c>
      <c r="P19" s="72" t="s">
        <v>64</v>
      </c>
      <c r="Q19" s="68">
        <v>1025486433</v>
      </c>
      <c r="R19" s="68">
        <v>0</v>
      </c>
      <c r="S19" s="68">
        <v>0</v>
      </c>
      <c r="T19" s="68">
        <v>1025486433</v>
      </c>
      <c r="U19" s="68">
        <v>0</v>
      </c>
      <c r="V19" s="68">
        <v>1025117507</v>
      </c>
      <c r="W19" s="68">
        <v>368926</v>
      </c>
      <c r="X19" s="68">
        <v>990274625</v>
      </c>
      <c r="Y19" s="68">
        <v>982624625</v>
      </c>
      <c r="Z19" s="68">
        <v>968374625</v>
      </c>
      <c r="AA19" s="68">
        <v>968374625</v>
      </c>
    </row>
    <row r="20" spans="1:27" ht="52.5" x14ac:dyDescent="0.35">
      <c r="A20" s="71" t="s">
        <v>29</v>
      </c>
      <c r="B20" s="72" t="s">
        <v>115</v>
      </c>
      <c r="C20" s="73" t="s">
        <v>59</v>
      </c>
      <c r="D20" s="71" t="s">
        <v>60</v>
      </c>
      <c r="E20" s="71" t="s">
        <v>61</v>
      </c>
      <c r="F20" s="71" t="s">
        <v>62</v>
      </c>
      <c r="G20" s="71" t="s">
        <v>63</v>
      </c>
      <c r="H20" s="71"/>
      <c r="I20" s="71"/>
      <c r="J20" s="71"/>
      <c r="K20" s="71"/>
      <c r="L20" s="71"/>
      <c r="M20" s="71" t="s">
        <v>33</v>
      </c>
      <c r="N20" s="71" t="s">
        <v>37</v>
      </c>
      <c r="O20" s="71" t="s">
        <v>35</v>
      </c>
      <c r="P20" s="72" t="s">
        <v>64</v>
      </c>
      <c r="Q20" s="68">
        <v>4963312752</v>
      </c>
      <c r="R20" s="68">
        <v>0</v>
      </c>
      <c r="S20" s="68">
        <v>0</v>
      </c>
      <c r="T20" s="68">
        <v>4963312752</v>
      </c>
      <c r="U20" s="68">
        <v>0</v>
      </c>
      <c r="V20" s="68">
        <v>4607037089.5</v>
      </c>
      <c r="W20" s="68">
        <v>356275662.5</v>
      </c>
      <c r="X20" s="68">
        <v>4219707517.3000002</v>
      </c>
      <c r="Y20" s="68">
        <v>4072807414.8499999</v>
      </c>
      <c r="Z20" s="68">
        <v>3771360509.8499999</v>
      </c>
      <c r="AA20" s="68">
        <v>3771360509.8499999</v>
      </c>
    </row>
    <row r="21" spans="1:27" ht="42" x14ac:dyDescent="0.35">
      <c r="A21" s="71" t="s">
        <v>29</v>
      </c>
      <c r="B21" s="72" t="s">
        <v>115</v>
      </c>
      <c r="C21" s="73" t="s">
        <v>65</v>
      </c>
      <c r="D21" s="71" t="s">
        <v>60</v>
      </c>
      <c r="E21" s="71" t="s">
        <v>61</v>
      </c>
      <c r="F21" s="71" t="s">
        <v>62</v>
      </c>
      <c r="G21" s="71" t="s">
        <v>66</v>
      </c>
      <c r="H21" s="71"/>
      <c r="I21" s="71"/>
      <c r="J21" s="71"/>
      <c r="K21" s="71"/>
      <c r="L21" s="71"/>
      <c r="M21" s="71" t="s">
        <v>33</v>
      </c>
      <c r="N21" s="71" t="s">
        <v>37</v>
      </c>
      <c r="O21" s="71" t="s">
        <v>35</v>
      </c>
      <c r="P21" s="72" t="s">
        <v>67</v>
      </c>
      <c r="Q21" s="68">
        <v>1923898812</v>
      </c>
      <c r="R21" s="68">
        <v>0</v>
      </c>
      <c r="S21" s="68">
        <v>0</v>
      </c>
      <c r="T21" s="68">
        <v>1923898812</v>
      </c>
      <c r="U21" s="68">
        <v>0</v>
      </c>
      <c r="V21" s="68">
        <v>1921891622</v>
      </c>
      <c r="W21" s="68">
        <v>2007190</v>
      </c>
      <c r="X21" s="68">
        <v>1921015071</v>
      </c>
      <c r="Y21" s="68">
        <v>1903000084</v>
      </c>
      <c r="Z21" s="68">
        <v>1892909959.5</v>
      </c>
      <c r="AA21" s="68">
        <v>1892909959.5</v>
      </c>
    </row>
    <row r="22" spans="1:27" ht="52.5" x14ac:dyDescent="0.35">
      <c r="A22" s="71" t="s">
        <v>29</v>
      </c>
      <c r="B22" s="72" t="s">
        <v>115</v>
      </c>
      <c r="C22" s="73" t="s">
        <v>68</v>
      </c>
      <c r="D22" s="71" t="s">
        <v>60</v>
      </c>
      <c r="E22" s="71" t="s">
        <v>61</v>
      </c>
      <c r="F22" s="71" t="s">
        <v>62</v>
      </c>
      <c r="G22" s="71" t="s">
        <v>69</v>
      </c>
      <c r="H22" s="71"/>
      <c r="I22" s="71"/>
      <c r="J22" s="71"/>
      <c r="K22" s="71"/>
      <c r="L22" s="71"/>
      <c r="M22" s="71" t="s">
        <v>33</v>
      </c>
      <c r="N22" s="71" t="s">
        <v>37</v>
      </c>
      <c r="O22" s="71" t="s">
        <v>35</v>
      </c>
      <c r="P22" s="72" t="s">
        <v>70</v>
      </c>
      <c r="Q22" s="68">
        <v>1979265919</v>
      </c>
      <c r="R22" s="68">
        <v>0</v>
      </c>
      <c r="S22" s="68">
        <v>0</v>
      </c>
      <c r="T22" s="68">
        <v>1979265919</v>
      </c>
      <c r="U22" s="68">
        <v>0</v>
      </c>
      <c r="V22" s="68">
        <v>1978327761</v>
      </c>
      <c r="W22" s="68">
        <v>938158</v>
      </c>
      <c r="X22" s="68">
        <v>1962932128</v>
      </c>
      <c r="Y22" s="68">
        <v>1931911965</v>
      </c>
      <c r="Z22" s="68">
        <v>1931911965</v>
      </c>
      <c r="AA22" s="68">
        <v>1931911965</v>
      </c>
    </row>
    <row r="23" spans="1:27" ht="42" x14ac:dyDescent="0.35">
      <c r="A23" s="71" t="s">
        <v>29</v>
      </c>
      <c r="B23" s="72" t="s">
        <v>115</v>
      </c>
      <c r="C23" s="73" t="s">
        <v>71</v>
      </c>
      <c r="D23" s="71" t="s">
        <v>60</v>
      </c>
      <c r="E23" s="71" t="s">
        <v>61</v>
      </c>
      <c r="F23" s="71" t="s">
        <v>62</v>
      </c>
      <c r="G23" s="71" t="s">
        <v>72</v>
      </c>
      <c r="H23" s="71"/>
      <c r="I23" s="71"/>
      <c r="J23" s="71"/>
      <c r="K23" s="71"/>
      <c r="L23" s="71"/>
      <c r="M23" s="71" t="s">
        <v>33</v>
      </c>
      <c r="N23" s="71" t="s">
        <v>37</v>
      </c>
      <c r="O23" s="71" t="s">
        <v>35</v>
      </c>
      <c r="P23" s="72" t="s">
        <v>73</v>
      </c>
      <c r="Q23" s="68">
        <v>1950200000</v>
      </c>
      <c r="R23" s="68">
        <v>0</v>
      </c>
      <c r="S23" s="68">
        <v>0</v>
      </c>
      <c r="T23" s="68">
        <v>1950200000</v>
      </c>
      <c r="U23" s="68">
        <v>0</v>
      </c>
      <c r="V23" s="68">
        <v>1614170430.53</v>
      </c>
      <c r="W23" s="68">
        <v>336029569.47000003</v>
      </c>
      <c r="X23" s="68">
        <v>1569627809.53</v>
      </c>
      <c r="Y23" s="68">
        <v>1485611627.53</v>
      </c>
      <c r="Z23" s="68">
        <v>1456214952.53</v>
      </c>
      <c r="AA23" s="68">
        <v>1456214952.53</v>
      </c>
    </row>
    <row r="24" spans="1:27" ht="42" x14ac:dyDescent="0.35">
      <c r="A24" s="71" t="s">
        <v>29</v>
      </c>
      <c r="B24" s="72" t="s">
        <v>115</v>
      </c>
      <c r="C24" s="73" t="s">
        <v>74</v>
      </c>
      <c r="D24" s="71" t="s">
        <v>60</v>
      </c>
      <c r="E24" s="71" t="s">
        <v>61</v>
      </c>
      <c r="F24" s="71" t="s">
        <v>62</v>
      </c>
      <c r="G24" s="71" t="s">
        <v>75</v>
      </c>
      <c r="H24" s="71"/>
      <c r="I24" s="71"/>
      <c r="J24" s="71"/>
      <c r="K24" s="71"/>
      <c r="L24" s="71"/>
      <c r="M24" s="71" t="s">
        <v>33</v>
      </c>
      <c r="N24" s="71" t="s">
        <v>37</v>
      </c>
      <c r="O24" s="71" t="s">
        <v>35</v>
      </c>
      <c r="P24" s="72" t="s">
        <v>76</v>
      </c>
      <c r="Q24" s="68">
        <v>3230772250</v>
      </c>
      <c r="R24" s="68">
        <v>0</v>
      </c>
      <c r="S24" s="68">
        <v>0</v>
      </c>
      <c r="T24" s="68">
        <v>3230772250</v>
      </c>
      <c r="U24" s="68">
        <v>0</v>
      </c>
      <c r="V24" s="68">
        <v>2994550017</v>
      </c>
      <c r="W24" s="68">
        <v>236222233</v>
      </c>
      <c r="X24" s="68">
        <v>2846845080</v>
      </c>
      <c r="Y24" s="68">
        <v>2820003835</v>
      </c>
      <c r="Z24" s="68">
        <v>2516906988</v>
      </c>
      <c r="AA24" s="68">
        <v>2516906988</v>
      </c>
    </row>
    <row r="25" spans="1:27" ht="31.5" x14ac:dyDescent="0.35">
      <c r="A25" s="71" t="s">
        <v>29</v>
      </c>
      <c r="B25" s="72" t="s">
        <v>115</v>
      </c>
      <c r="C25" s="73" t="s">
        <v>77</v>
      </c>
      <c r="D25" s="71" t="s">
        <v>60</v>
      </c>
      <c r="E25" s="71" t="s">
        <v>78</v>
      </c>
      <c r="F25" s="71" t="s">
        <v>62</v>
      </c>
      <c r="G25" s="71" t="s">
        <v>63</v>
      </c>
      <c r="H25" s="71"/>
      <c r="I25" s="71"/>
      <c r="J25" s="71"/>
      <c r="K25" s="71"/>
      <c r="L25" s="71"/>
      <c r="M25" s="71" t="s">
        <v>33</v>
      </c>
      <c r="N25" s="71" t="s">
        <v>37</v>
      </c>
      <c r="O25" s="71" t="s">
        <v>35</v>
      </c>
      <c r="P25" s="72" t="s">
        <v>79</v>
      </c>
      <c r="Q25" s="68">
        <v>2820000000</v>
      </c>
      <c r="R25" s="68">
        <v>0</v>
      </c>
      <c r="S25" s="68">
        <v>0</v>
      </c>
      <c r="T25" s="68">
        <v>2820000000</v>
      </c>
      <c r="U25" s="68">
        <v>0</v>
      </c>
      <c r="V25" s="68">
        <v>2710917025</v>
      </c>
      <c r="W25" s="68">
        <v>109082975</v>
      </c>
      <c r="X25" s="68">
        <v>2611547732.5</v>
      </c>
      <c r="Y25" s="68">
        <v>2234924239.5</v>
      </c>
      <c r="Z25" s="68">
        <v>1933738570.5</v>
      </c>
      <c r="AA25" s="68">
        <v>1933738570.5</v>
      </c>
    </row>
    <row r="26" spans="1:27" ht="45" hidden="1" customHeight="1" x14ac:dyDescent="0.35">
      <c r="A26" s="71" t="s">
        <v>29</v>
      </c>
      <c r="B26" s="72" t="s">
        <v>115</v>
      </c>
      <c r="C26" s="73" t="s">
        <v>80</v>
      </c>
      <c r="D26" s="71" t="s">
        <v>60</v>
      </c>
      <c r="E26" s="71" t="s">
        <v>78</v>
      </c>
      <c r="F26" s="71" t="s">
        <v>62</v>
      </c>
      <c r="G26" s="71" t="s">
        <v>66</v>
      </c>
      <c r="H26" s="71"/>
      <c r="I26" s="71"/>
      <c r="J26" s="71"/>
      <c r="K26" s="71"/>
      <c r="L26" s="71"/>
      <c r="M26" s="71" t="s">
        <v>33</v>
      </c>
      <c r="N26" s="71" t="s">
        <v>34</v>
      </c>
      <c r="O26" s="71" t="s">
        <v>35</v>
      </c>
      <c r="P26" s="72" t="s">
        <v>81</v>
      </c>
      <c r="Q26" s="68">
        <v>4680722565</v>
      </c>
      <c r="R26" s="68">
        <v>0</v>
      </c>
      <c r="S26" s="68">
        <v>0</v>
      </c>
      <c r="T26" s="68">
        <v>4680722565</v>
      </c>
      <c r="U26" s="68">
        <v>0</v>
      </c>
      <c r="V26" s="68">
        <v>4589737098.6999998</v>
      </c>
      <c r="W26" s="68">
        <v>90985466.299999997</v>
      </c>
      <c r="X26" s="68">
        <v>4432024207.6599998</v>
      </c>
      <c r="Y26" s="68">
        <v>4108947731.6599998</v>
      </c>
      <c r="Z26" s="68">
        <v>2783834257.0599999</v>
      </c>
      <c r="AA26" s="68">
        <v>2783834257.0599999</v>
      </c>
    </row>
    <row r="27" spans="1:27" ht="34" customHeight="1" x14ac:dyDescent="0.35">
      <c r="A27" s="71" t="s">
        <v>29</v>
      </c>
      <c r="B27" s="72" t="s">
        <v>115</v>
      </c>
      <c r="C27" s="73" t="s">
        <v>82</v>
      </c>
      <c r="D27" s="71" t="s">
        <v>60</v>
      </c>
      <c r="E27" s="71" t="s">
        <v>78</v>
      </c>
      <c r="F27" s="71" t="s">
        <v>62</v>
      </c>
      <c r="G27" s="71" t="s">
        <v>69</v>
      </c>
      <c r="H27" s="71"/>
      <c r="I27" s="71"/>
      <c r="J27" s="71"/>
      <c r="K27" s="71"/>
      <c r="L27" s="71"/>
      <c r="M27" s="71" t="s">
        <v>33</v>
      </c>
      <c r="N27" s="71" t="s">
        <v>37</v>
      </c>
      <c r="O27" s="71" t="s">
        <v>35</v>
      </c>
      <c r="P27" s="72" t="s">
        <v>83</v>
      </c>
      <c r="Q27" s="68">
        <v>856397372</v>
      </c>
      <c r="R27" s="68">
        <v>0</v>
      </c>
      <c r="S27" s="68">
        <v>0</v>
      </c>
      <c r="T27" s="68">
        <v>856397372</v>
      </c>
      <c r="U27" s="68">
        <v>0</v>
      </c>
      <c r="V27" s="68">
        <v>856397169</v>
      </c>
      <c r="W27" s="68">
        <v>203</v>
      </c>
      <c r="X27" s="68">
        <v>854335169</v>
      </c>
      <c r="Y27" s="68">
        <v>841961429</v>
      </c>
      <c r="Z27" s="68">
        <v>841961429</v>
      </c>
      <c r="AA27" s="68">
        <v>841961429</v>
      </c>
    </row>
    <row r="28" spans="1:27" ht="31.5" x14ac:dyDescent="0.35">
      <c r="A28" s="71" t="s">
        <v>29</v>
      </c>
      <c r="B28" s="72" t="s">
        <v>115</v>
      </c>
      <c r="C28" s="73" t="s">
        <v>113</v>
      </c>
      <c r="D28" s="71" t="s">
        <v>60</v>
      </c>
      <c r="E28" s="71" t="s">
        <v>78</v>
      </c>
      <c r="F28" s="71" t="s">
        <v>62</v>
      </c>
      <c r="G28" s="71" t="s">
        <v>72</v>
      </c>
      <c r="H28" s="71" t="s">
        <v>1</v>
      </c>
      <c r="I28" s="71" t="s">
        <v>1</v>
      </c>
      <c r="J28" s="71" t="s">
        <v>1</v>
      </c>
      <c r="K28" s="71" t="s">
        <v>1</v>
      </c>
      <c r="L28" s="71" t="s">
        <v>1</v>
      </c>
      <c r="M28" s="71" t="s">
        <v>33</v>
      </c>
      <c r="N28" s="71" t="s">
        <v>34</v>
      </c>
      <c r="O28" s="71" t="s">
        <v>35</v>
      </c>
      <c r="P28" s="72" t="s">
        <v>114</v>
      </c>
      <c r="Q28" s="68">
        <v>26859000000</v>
      </c>
      <c r="R28" s="68">
        <v>0</v>
      </c>
      <c r="S28" s="68">
        <v>0</v>
      </c>
      <c r="T28" s="68">
        <v>26859000000</v>
      </c>
      <c r="U28" s="68">
        <v>0</v>
      </c>
      <c r="V28" s="68">
        <v>26818730000</v>
      </c>
      <c r="W28" s="68">
        <v>40270000</v>
      </c>
      <c r="X28" s="68">
        <v>25124022446</v>
      </c>
      <c r="Y28" s="68">
        <v>25110392946</v>
      </c>
      <c r="Z28" s="68">
        <v>25110392946</v>
      </c>
      <c r="AA28" s="68">
        <v>25110392946</v>
      </c>
    </row>
    <row r="29" spans="1:27" x14ac:dyDescent="0.35">
      <c r="A29" s="71" t="s">
        <v>1</v>
      </c>
      <c r="B29" s="72" t="s">
        <v>1</v>
      </c>
      <c r="C29" s="73" t="s">
        <v>1</v>
      </c>
      <c r="D29" s="71" t="s">
        <v>1</v>
      </c>
      <c r="E29" s="71" t="s">
        <v>1</v>
      </c>
      <c r="F29" s="71" t="s">
        <v>1</v>
      </c>
      <c r="G29" s="71" t="s">
        <v>1</v>
      </c>
      <c r="H29" s="71" t="s">
        <v>1</v>
      </c>
      <c r="I29" s="71" t="s">
        <v>1</v>
      </c>
      <c r="J29" s="71" t="s">
        <v>1</v>
      </c>
      <c r="K29" s="71" t="s">
        <v>1</v>
      </c>
      <c r="L29" s="71" t="s">
        <v>1</v>
      </c>
      <c r="M29" s="71" t="s">
        <v>1</v>
      </c>
      <c r="N29" s="71" t="s">
        <v>1</v>
      </c>
      <c r="O29" s="71" t="s">
        <v>1</v>
      </c>
      <c r="P29" s="72" t="s">
        <v>1</v>
      </c>
      <c r="Q29" s="68">
        <v>68368917633</v>
      </c>
      <c r="R29" s="68">
        <v>420000000</v>
      </c>
      <c r="S29" s="68">
        <v>420000000</v>
      </c>
      <c r="T29" s="68">
        <v>68368917633</v>
      </c>
      <c r="U29" s="68">
        <v>1128000000</v>
      </c>
      <c r="V29" s="68">
        <v>65752345709.599998</v>
      </c>
      <c r="W29" s="68">
        <v>1488571923.4000001</v>
      </c>
      <c r="X29" s="68">
        <v>62948090385.599998</v>
      </c>
      <c r="Y29" s="68">
        <v>61829843112.260002</v>
      </c>
      <c r="Z29" s="68">
        <v>59488809601.269997</v>
      </c>
      <c r="AA29" s="68">
        <v>59488809601.269997</v>
      </c>
    </row>
    <row r="30" spans="1:27" x14ac:dyDescent="0.35">
      <c r="A30" s="71" t="s">
        <v>1</v>
      </c>
      <c r="B30" s="74" t="s">
        <v>1</v>
      </c>
      <c r="C30" s="73" t="s">
        <v>1</v>
      </c>
      <c r="D30" s="71" t="s">
        <v>1</v>
      </c>
      <c r="E30" s="71" t="s">
        <v>1</v>
      </c>
      <c r="F30" s="71" t="s">
        <v>1</v>
      </c>
      <c r="G30" s="71" t="s">
        <v>1</v>
      </c>
      <c r="H30" s="71" t="s">
        <v>1</v>
      </c>
      <c r="I30" s="71" t="s">
        <v>1</v>
      </c>
      <c r="J30" s="71" t="s">
        <v>1</v>
      </c>
      <c r="K30" s="71" t="s">
        <v>1</v>
      </c>
      <c r="L30" s="71" t="s">
        <v>1</v>
      </c>
      <c r="M30" s="71" t="s">
        <v>1</v>
      </c>
      <c r="N30" s="71" t="s">
        <v>1</v>
      </c>
      <c r="O30" s="71" t="s">
        <v>1</v>
      </c>
      <c r="P30" s="72" t="s">
        <v>1</v>
      </c>
      <c r="Q30" s="75" t="s">
        <v>1</v>
      </c>
      <c r="R30" s="75" t="s">
        <v>1</v>
      </c>
      <c r="S30" s="75" t="s">
        <v>1</v>
      </c>
      <c r="T30" s="75" t="s">
        <v>1</v>
      </c>
      <c r="U30" s="75" t="s">
        <v>1</v>
      </c>
      <c r="V30" s="75" t="s">
        <v>1</v>
      </c>
      <c r="W30" s="75" t="s">
        <v>1</v>
      </c>
      <c r="X30" s="75" t="s">
        <v>1</v>
      </c>
      <c r="Y30" s="75" t="s">
        <v>1</v>
      </c>
      <c r="Z30" s="75" t="s">
        <v>1</v>
      </c>
      <c r="AA30" s="75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12"/>
  <sheetViews>
    <sheetView tabSelected="1" zoomScale="110" zoomScaleNormal="110" workbookViewId="0">
      <selection activeCell="K7" sqref="K7"/>
    </sheetView>
  </sheetViews>
  <sheetFormatPr baseColWidth="10" defaultColWidth="11.453125" defaultRowHeight="11.5" x14ac:dyDescent="0.25"/>
  <cols>
    <col min="1" max="1" width="11.453125" style="31"/>
    <col min="2" max="2" width="16.7265625" style="31" customWidth="1"/>
    <col min="3" max="3" width="14.54296875" style="31" customWidth="1"/>
    <col min="4" max="4" width="15.1796875" style="31" customWidth="1"/>
    <col min="5" max="5" width="11.453125" style="31"/>
    <col min="6" max="6" width="16.81640625" style="31" customWidth="1"/>
    <col min="7" max="7" width="11.453125" style="31"/>
    <col min="8" max="8" width="14.26953125" style="31" customWidth="1"/>
    <col min="9" max="9" width="11.453125" style="31"/>
    <col min="10" max="10" width="14" style="31" customWidth="1"/>
    <col min="11" max="16384" width="11.453125" style="31"/>
  </cols>
  <sheetData>
    <row r="2" spans="2:11" ht="12" thickBot="1" x14ac:dyDescent="0.3">
      <c r="B2" s="65" t="s">
        <v>124</v>
      </c>
      <c r="C2" s="66"/>
      <c r="D2" s="66"/>
      <c r="E2" s="66"/>
      <c r="F2" s="66"/>
      <c r="G2" s="66"/>
      <c r="H2" s="66"/>
      <c r="I2" s="66"/>
      <c r="J2" s="66"/>
      <c r="K2" s="67"/>
    </row>
    <row r="3" spans="2:11" ht="23" x14ac:dyDescent="0.25">
      <c r="B3" s="2" t="s">
        <v>106</v>
      </c>
      <c r="C3" s="2" t="s">
        <v>84</v>
      </c>
      <c r="D3" s="2" t="s">
        <v>85</v>
      </c>
      <c r="E3" s="2" t="s">
        <v>86</v>
      </c>
      <c r="F3" s="2" t="s">
        <v>87</v>
      </c>
      <c r="G3" s="2" t="s">
        <v>88</v>
      </c>
      <c r="H3" s="12" t="s">
        <v>125</v>
      </c>
      <c r="I3" s="13" t="s">
        <v>126</v>
      </c>
      <c r="J3" s="2" t="s">
        <v>89</v>
      </c>
      <c r="K3" s="2" t="s">
        <v>90</v>
      </c>
    </row>
    <row r="4" spans="2:11" x14ac:dyDescent="0.25">
      <c r="B4" s="32" t="s">
        <v>109</v>
      </c>
      <c r="C4" s="33">
        <f>+FUNCIONAMIENTO!B8</f>
        <v>18071000000</v>
      </c>
      <c r="D4" s="33">
        <f>+FUNCIONAMIENTO!C8</f>
        <v>16626608459.869999</v>
      </c>
      <c r="E4" s="34">
        <f>D4/C4</f>
        <v>0.92007129986553038</v>
      </c>
      <c r="F4" s="33">
        <f>+FUNCIONAMIENTO!E8</f>
        <v>16406897069.610001</v>
      </c>
      <c r="G4" s="4">
        <f>+F4/C4</f>
        <v>0.90791306898400759</v>
      </c>
      <c r="H4" s="33">
        <f>+FUNCIONAMIENTO!G8</f>
        <v>16328795684.719999</v>
      </c>
      <c r="I4" s="4">
        <f t="shared" ref="I4:I6" si="0">H4/C4</f>
        <v>0.90359115072325824</v>
      </c>
      <c r="J4" s="33">
        <f>+FUNCIONAMIENTO!I8</f>
        <v>16272341868.83</v>
      </c>
      <c r="K4" s="4">
        <f>+J4/C4</f>
        <v>0.90046715006529798</v>
      </c>
    </row>
    <row r="5" spans="2:11" ht="23" x14ac:dyDescent="0.25">
      <c r="B5" s="52" t="s">
        <v>127</v>
      </c>
      <c r="C5" s="33">
        <f>+'SERV DEUDA PÚB'!B5</f>
        <v>8861530</v>
      </c>
      <c r="D5" s="33">
        <f>+'SERV DEUDA PÚB'!C5</f>
        <v>8861530</v>
      </c>
      <c r="E5" s="34">
        <f>D5/C5</f>
        <v>1</v>
      </c>
      <c r="F5" s="33">
        <f>+'SERV DEUDA PÚB'!E5</f>
        <v>8861530</v>
      </c>
      <c r="G5" s="4">
        <f>+F5/C5</f>
        <v>1</v>
      </c>
      <c r="H5" s="33">
        <f>+'SERV DEUDA PÚB'!G5</f>
        <v>8861530</v>
      </c>
      <c r="I5" s="4">
        <f t="shared" si="0"/>
        <v>1</v>
      </c>
      <c r="J5" s="33">
        <f>+'SERV DEUDA PÚB'!I5</f>
        <v>8861530</v>
      </c>
      <c r="K5" s="4">
        <v>0</v>
      </c>
    </row>
    <row r="6" spans="2:11" x14ac:dyDescent="0.25">
      <c r="B6" s="32" t="s">
        <v>107</v>
      </c>
      <c r="C6" s="33">
        <f>+INVERSIÓN!D13</f>
        <v>50289056103</v>
      </c>
      <c r="D6" s="35">
        <f>+INVERSIÓN!E13</f>
        <v>49116875719.729996</v>
      </c>
      <c r="E6" s="34">
        <f>D6/C6</f>
        <v>0.97669114367807597</v>
      </c>
      <c r="F6" s="35">
        <f>+INVERSIÓN!G13</f>
        <v>46532331785.989998</v>
      </c>
      <c r="G6" s="4">
        <f>+F6/C6</f>
        <v>0.92529737863212957</v>
      </c>
      <c r="H6" s="35">
        <f>+INVERSIÓN!I13</f>
        <v>45492185897.540001</v>
      </c>
      <c r="I6" s="4">
        <f t="shared" si="0"/>
        <v>0.90461403380418903</v>
      </c>
      <c r="J6" s="35">
        <f>+INVERSIÓN!K13</f>
        <v>43207606202.440002</v>
      </c>
      <c r="K6" s="4">
        <f>+J6/C6</f>
        <v>0.85918507028535074</v>
      </c>
    </row>
    <row r="7" spans="2:11" x14ac:dyDescent="0.25">
      <c r="B7" s="32" t="s">
        <v>108</v>
      </c>
      <c r="C7" s="33">
        <f>SUM(C4:C6)</f>
        <v>68368917633</v>
      </c>
      <c r="D7" s="36">
        <f>SUM(D4:D6)</f>
        <v>65752345709.599991</v>
      </c>
      <c r="E7" s="40">
        <f>D7/C7</f>
        <v>0.96172863321538016</v>
      </c>
      <c r="F7" s="36">
        <f>SUM(F4:F6)</f>
        <v>62948090385.599998</v>
      </c>
      <c r="G7" s="40">
        <f>+F7/C7</f>
        <v>0.92071210960953542</v>
      </c>
      <c r="H7" s="33">
        <f>SUM(H4:H6)</f>
        <v>61829843112.260002</v>
      </c>
      <c r="I7" s="40">
        <f>H7/C7</f>
        <v>0.90435603272467568</v>
      </c>
      <c r="J7" s="36">
        <f>SUM(J4:J6)</f>
        <v>59488809601.270004</v>
      </c>
      <c r="K7" s="40">
        <f>+J7/C7</f>
        <v>0.87011483669526768</v>
      </c>
    </row>
    <row r="9" spans="2:11" x14ac:dyDescent="0.25">
      <c r="F9" s="37"/>
    </row>
    <row r="10" spans="2:11" x14ac:dyDescent="0.25">
      <c r="C10" s="38"/>
    </row>
    <row r="11" spans="2:11" x14ac:dyDescent="0.25">
      <c r="C11" s="38"/>
      <c r="D11" s="39"/>
    </row>
    <row r="12" spans="2:11" x14ac:dyDescent="0.25">
      <c r="F12" s="38"/>
    </row>
  </sheetData>
  <mergeCells count="1">
    <mergeCell ref="B2:K2"/>
  </mergeCells>
  <conditionalFormatting sqref="I3">
    <cfRule type="cellIs" dxfId="2" priority="1" operator="between">
      <formula>0.971</formula>
      <formula>1</formula>
    </cfRule>
    <cfRule type="cellIs" dxfId="1" priority="2" operator="between">
      <formula>0.951</formula>
      <formula>0.97</formula>
    </cfRule>
    <cfRule type="cellIs" dxfId="0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FUNCIONAMIENTO</vt:lpstr>
      <vt:lpstr>SERV DEUDA PÚB</vt:lpstr>
      <vt:lpstr>INVERSIÓN</vt:lpstr>
      <vt:lpstr>EJECUCION POR RUBROS</vt:lpstr>
      <vt:lpstr>RESUMEN</vt:lpstr>
      <vt:lpstr>FUNCIONAMIENTO!Área_de_impresión</vt:lpstr>
      <vt:lpstr>INVERSIÓN!Área_de_impresión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Danyira Diamary Pachon Ramirez</dc:creator>
  <cp:lastModifiedBy>Henry Andres Naranjo</cp:lastModifiedBy>
  <cp:lastPrinted>2021-11-04T13:28:01Z</cp:lastPrinted>
  <dcterms:created xsi:type="dcterms:W3CDTF">2021-01-12T16:53:24Z</dcterms:created>
  <dcterms:modified xsi:type="dcterms:W3CDTF">2023-01-23T11:55:37Z</dcterms:modified>
</cp:coreProperties>
</file>